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CPL\ANO - 2021\GERENCIAMENTO DE SRP\ATA DE SRP 004.2021 - AR CONDICIONADO\"/>
    </mc:Choice>
  </mc:AlternateContent>
  <bookViews>
    <workbookView xWindow="0" yWindow="0" windowWidth="28800" windowHeight="12435"/>
  </bookViews>
  <sheets>
    <sheet name="Plan1" sheetId="1" r:id="rId1"/>
    <sheet name="Plan2" sheetId="2" r:id="rId2"/>
    <sheet name="Plan3" sheetId="3" r:id="rId3"/>
  </sheets>
  <definedNames>
    <definedName name="_xlnm.Print_Area" localSheetId="0">Plan1!$A$66:$K$66</definedName>
  </definedNames>
  <calcPr calcId="152511"/>
</workbook>
</file>

<file path=xl/calcChain.xml><?xml version="1.0" encoding="utf-8"?>
<calcChain xmlns="http://schemas.openxmlformats.org/spreadsheetml/2006/main">
  <c r="H191" i="1" l="1"/>
  <c r="I191" i="1" s="1"/>
  <c r="H192" i="1"/>
  <c r="I192" i="1" s="1"/>
  <c r="H193" i="1"/>
  <c r="I193" i="1" s="1"/>
  <c r="H194" i="1"/>
  <c r="I194" i="1" s="1"/>
  <c r="H195" i="1"/>
  <c r="I195" i="1" s="1"/>
  <c r="H196" i="1"/>
  <c r="I196" i="1" s="1"/>
  <c r="H197" i="1"/>
  <c r="I197" i="1" s="1"/>
  <c r="H198" i="1"/>
  <c r="I198" i="1" s="1"/>
  <c r="H199" i="1"/>
  <c r="I199" i="1" s="1"/>
  <c r="H200" i="1"/>
  <c r="I200" i="1" s="1"/>
  <c r="H201" i="1"/>
  <c r="I201" i="1" s="1"/>
  <c r="H202" i="1"/>
  <c r="I202" i="1" s="1"/>
  <c r="H203" i="1"/>
  <c r="I203" i="1" s="1"/>
  <c r="H204" i="1"/>
  <c r="I204" i="1" s="1"/>
  <c r="H205" i="1"/>
  <c r="I205" i="1" s="1"/>
  <c r="H206" i="1"/>
  <c r="I206" i="1" s="1"/>
  <c r="H207" i="1"/>
  <c r="I207" i="1" s="1"/>
  <c r="H208" i="1"/>
  <c r="I208" i="1" s="1"/>
  <c r="H209" i="1"/>
  <c r="I209" i="1" s="1"/>
  <c r="H210" i="1"/>
  <c r="I210" i="1" s="1"/>
  <c r="H211" i="1"/>
  <c r="I211" i="1" s="1"/>
  <c r="H212" i="1"/>
  <c r="I212" i="1" s="1"/>
  <c r="H213" i="1"/>
  <c r="I213" i="1" s="1"/>
  <c r="H214" i="1"/>
  <c r="I214" i="1" s="1"/>
  <c r="H215" i="1"/>
  <c r="I215" i="1" s="1"/>
  <c r="H216" i="1"/>
  <c r="I216" i="1" s="1"/>
  <c r="H217" i="1"/>
  <c r="I217" i="1" s="1"/>
  <c r="H190" i="1"/>
  <c r="I190" i="1" s="1"/>
  <c r="H38" i="1" l="1"/>
  <c r="H39" i="1"/>
  <c r="H6" i="1" l="1"/>
  <c r="H7" i="1"/>
  <c r="H8" i="1"/>
  <c r="H9" i="1"/>
  <c r="H10" i="1"/>
  <c r="H11" i="1"/>
  <c r="H12" i="1"/>
  <c r="H13" i="1"/>
  <c r="H14" i="1"/>
  <c r="H15" i="1"/>
  <c r="H16" i="1"/>
  <c r="H17" i="1"/>
  <c r="H18" i="1"/>
  <c r="H19" i="1"/>
  <c r="H20" i="1"/>
  <c r="H21" i="1"/>
  <c r="H22" i="1"/>
  <c r="H23" i="1"/>
  <c r="H24" i="1"/>
  <c r="H25" i="1"/>
  <c r="H26" i="1"/>
  <c r="H27" i="1"/>
  <c r="H28" i="1"/>
  <c r="H29" i="1"/>
  <c r="H30" i="1"/>
  <c r="H31" i="1"/>
  <c r="H32" i="1"/>
  <c r="H33" i="1"/>
  <c r="H34" i="1" l="1"/>
  <c r="Z186" i="1"/>
  <c r="Z171" i="1"/>
  <c r="X187" i="1"/>
  <c r="W186" i="1"/>
  <c r="W171" i="1"/>
  <c r="U187" i="1"/>
  <c r="T186" i="1"/>
  <c r="T171" i="1"/>
  <c r="R187" i="1"/>
  <c r="Q186" i="1"/>
  <c r="Q171" i="1"/>
  <c r="O187" i="1"/>
  <c r="N186" i="1"/>
  <c r="N171" i="1"/>
  <c r="L187" i="1"/>
  <c r="K186" i="1"/>
  <c r="K171" i="1"/>
  <c r="I187" i="1"/>
  <c r="AA186" i="1"/>
  <c r="AA185" i="1"/>
  <c r="Z185" i="1"/>
  <c r="W185" i="1"/>
  <c r="T185" i="1"/>
  <c r="Q185" i="1"/>
  <c r="N185" i="1"/>
  <c r="K185" i="1"/>
  <c r="AA184" i="1"/>
  <c r="Z184" i="1"/>
  <c r="W184" i="1"/>
  <c r="T184" i="1"/>
  <c r="Q184" i="1"/>
  <c r="N184" i="1"/>
  <c r="K184" i="1"/>
  <c r="AA183" i="1"/>
  <c r="Z183" i="1"/>
  <c r="W183" i="1"/>
  <c r="T183" i="1"/>
  <c r="Q183" i="1"/>
  <c r="N183" i="1"/>
  <c r="K183" i="1"/>
  <c r="AA182" i="1"/>
  <c r="Z182" i="1"/>
  <c r="W182" i="1"/>
  <c r="T182" i="1"/>
  <c r="Q182" i="1"/>
  <c r="N182" i="1"/>
  <c r="K182" i="1"/>
  <c r="AA181" i="1"/>
  <c r="Z181" i="1"/>
  <c r="W181" i="1"/>
  <c r="T181" i="1"/>
  <c r="Q181" i="1"/>
  <c r="N181" i="1"/>
  <c r="K181" i="1"/>
  <c r="AA180" i="1"/>
  <c r="Z180" i="1"/>
  <c r="W180" i="1"/>
  <c r="T180" i="1"/>
  <c r="Q180" i="1"/>
  <c r="N180" i="1"/>
  <c r="K180" i="1"/>
  <c r="AA179" i="1"/>
  <c r="Z179" i="1"/>
  <c r="W179" i="1"/>
  <c r="T179" i="1"/>
  <c r="Q179" i="1"/>
  <c r="N179" i="1"/>
  <c r="K179" i="1"/>
  <c r="AA178" i="1"/>
  <c r="Z178" i="1"/>
  <c r="W178" i="1"/>
  <c r="T178" i="1"/>
  <c r="Q178" i="1"/>
  <c r="N178" i="1"/>
  <c r="K178" i="1"/>
  <c r="AA177" i="1"/>
  <c r="Z177" i="1"/>
  <c r="W177" i="1"/>
  <c r="T177" i="1"/>
  <c r="Q177" i="1"/>
  <c r="N177" i="1"/>
  <c r="K177" i="1"/>
  <c r="AA176" i="1"/>
  <c r="Z176" i="1"/>
  <c r="W176" i="1"/>
  <c r="T176" i="1"/>
  <c r="Q176" i="1"/>
  <c r="N176" i="1"/>
  <c r="K176" i="1"/>
  <c r="AA175" i="1"/>
  <c r="Z175" i="1"/>
  <c r="W175" i="1"/>
  <c r="T175" i="1"/>
  <c r="Q175" i="1"/>
  <c r="N175" i="1"/>
  <c r="K175" i="1"/>
  <c r="AA174" i="1"/>
  <c r="Z174" i="1"/>
  <c r="W174" i="1"/>
  <c r="T174" i="1"/>
  <c r="Q174" i="1"/>
  <c r="N174" i="1"/>
  <c r="K174" i="1"/>
  <c r="AA173" i="1"/>
  <c r="Z173" i="1"/>
  <c r="W173" i="1"/>
  <c r="T173" i="1"/>
  <c r="Q173" i="1"/>
  <c r="N173" i="1"/>
  <c r="K173" i="1"/>
  <c r="AA172" i="1"/>
  <c r="Z172" i="1"/>
  <c r="W172" i="1"/>
  <c r="T172" i="1"/>
  <c r="Q172" i="1"/>
  <c r="N172" i="1"/>
  <c r="K172" i="1"/>
  <c r="AA171" i="1"/>
  <c r="Z166" i="1"/>
  <c r="Z151" i="1"/>
  <c r="X167" i="1"/>
  <c r="W166" i="1"/>
  <c r="W151" i="1"/>
  <c r="U167" i="1"/>
  <c r="T166" i="1"/>
  <c r="T151" i="1"/>
  <c r="R167" i="1"/>
  <c r="Q166" i="1"/>
  <c r="Q151" i="1"/>
  <c r="O167" i="1"/>
  <c r="N166" i="1"/>
  <c r="N151" i="1"/>
  <c r="L167" i="1"/>
  <c r="K166" i="1"/>
  <c r="K151" i="1"/>
  <c r="I167" i="1"/>
  <c r="AA166" i="1"/>
  <c r="AA165" i="1"/>
  <c r="Z165" i="1"/>
  <c r="W165" i="1"/>
  <c r="T165" i="1"/>
  <c r="Q165" i="1"/>
  <c r="N165" i="1"/>
  <c r="K165" i="1"/>
  <c r="AA164" i="1"/>
  <c r="Z164" i="1"/>
  <c r="W164" i="1"/>
  <c r="T164" i="1"/>
  <c r="Q164" i="1"/>
  <c r="N164" i="1"/>
  <c r="K164" i="1"/>
  <c r="AA163" i="1"/>
  <c r="Z163" i="1"/>
  <c r="W163" i="1"/>
  <c r="T163" i="1"/>
  <c r="Q163" i="1"/>
  <c r="N163" i="1"/>
  <c r="K163" i="1"/>
  <c r="AA162" i="1"/>
  <c r="Z162" i="1"/>
  <c r="W162" i="1"/>
  <c r="T162" i="1"/>
  <c r="Q162" i="1"/>
  <c r="N162" i="1"/>
  <c r="K162" i="1"/>
  <c r="AA161" i="1"/>
  <c r="Z161" i="1"/>
  <c r="W161" i="1"/>
  <c r="T161" i="1"/>
  <c r="Q161" i="1"/>
  <c r="N161" i="1"/>
  <c r="K161" i="1"/>
  <c r="AA160" i="1"/>
  <c r="Z160" i="1"/>
  <c r="W160" i="1"/>
  <c r="T160" i="1"/>
  <c r="Q160" i="1"/>
  <c r="N160" i="1"/>
  <c r="K160" i="1"/>
  <c r="AA159" i="1"/>
  <c r="Z159" i="1"/>
  <c r="W159" i="1"/>
  <c r="T159" i="1"/>
  <c r="Q159" i="1"/>
  <c r="N159" i="1"/>
  <c r="K159" i="1"/>
  <c r="AA158" i="1"/>
  <c r="Z158" i="1"/>
  <c r="W158" i="1"/>
  <c r="T158" i="1"/>
  <c r="Q158" i="1"/>
  <c r="N158" i="1"/>
  <c r="K158" i="1"/>
  <c r="AA157" i="1"/>
  <c r="Z157" i="1"/>
  <c r="W157" i="1"/>
  <c r="T157" i="1"/>
  <c r="Q157" i="1"/>
  <c r="N157" i="1"/>
  <c r="K157" i="1"/>
  <c r="AA156" i="1"/>
  <c r="Z156" i="1"/>
  <c r="W156" i="1"/>
  <c r="T156" i="1"/>
  <c r="Q156" i="1"/>
  <c r="N156" i="1"/>
  <c r="K156" i="1"/>
  <c r="AA155" i="1"/>
  <c r="Z155" i="1"/>
  <c r="W155" i="1"/>
  <c r="T155" i="1"/>
  <c r="Q155" i="1"/>
  <c r="N155" i="1"/>
  <c r="K155" i="1"/>
  <c r="AA154" i="1"/>
  <c r="Z154" i="1"/>
  <c r="W154" i="1"/>
  <c r="T154" i="1"/>
  <c r="Q154" i="1"/>
  <c r="N154" i="1"/>
  <c r="K154" i="1"/>
  <c r="AA153" i="1"/>
  <c r="Z153" i="1"/>
  <c r="W153" i="1"/>
  <c r="T153" i="1"/>
  <c r="Q153" i="1"/>
  <c r="N153" i="1"/>
  <c r="K153" i="1"/>
  <c r="AA152" i="1"/>
  <c r="Z152" i="1"/>
  <c r="W152" i="1"/>
  <c r="T152" i="1"/>
  <c r="Q152" i="1"/>
  <c r="N152" i="1"/>
  <c r="K152" i="1"/>
  <c r="AA151" i="1"/>
  <c r="AA131" i="1"/>
  <c r="Z146" i="1"/>
  <c r="Z131" i="1"/>
  <c r="X147" i="1"/>
  <c r="W146" i="1"/>
  <c r="W131" i="1"/>
  <c r="U147" i="1"/>
  <c r="T146" i="1"/>
  <c r="T131" i="1"/>
  <c r="R147" i="1"/>
  <c r="Q146" i="1"/>
  <c r="Q131" i="1"/>
  <c r="O147" i="1"/>
  <c r="N146" i="1"/>
  <c r="N131" i="1"/>
  <c r="L147" i="1"/>
  <c r="K146" i="1"/>
  <c r="K131" i="1"/>
  <c r="I147" i="1"/>
  <c r="AA146" i="1"/>
  <c r="AA145" i="1"/>
  <c r="Z145" i="1"/>
  <c r="W145" i="1"/>
  <c r="T145" i="1"/>
  <c r="Q145" i="1"/>
  <c r="N145" i="1"/>
  <c r="K145" i="1"/>
  <c r="AA144" i="1"/>
  <c r="Z144" i="1"/>
  <c r="W144" i="1"/>
  <c r="T144" i="1"/>
  <c r="Q144" i="1"/>
  <c r="N144" i="1"/>
  <c r="K144" i="1"/>
  <c r="AA143" i="1"/>
  <c r="Z143" i="1"/>
  <c r="W143" i="1"/>
  <c r="T143" i="1"/>
  <c r="Q143" i="1"/>
  <c r="N143" i="1"/>
  <c r="K143" i="1"/>
  <c r="AA142" i="1"/>
  <c r="Z142" i="1"/>
  <c r="W142" i="1"/>
  <c r="T142" i="1"/>
  <c r="Q142" i="1"/>
  <c r="N142" i="1"/>
  <c r="K142" i="1"/>
  <c r="AA141" i="1"/>
  <c r="Z141" i="1"/>
  <c r="W141" i="1"/>
  <c r="T141" i="1"/>
  <c r="Q141" i="1"/>
  <c r="N141" i="1"/>
  <c r="K141" i="1"/>
  <c r="AA140" i="1"/>
  <c r="Z140" i="1"/>
  <c r="W140" i="1"/>
  <c r="T140" i="1"/>
  <c r="Q140" i="1"/>
  <c r="N140" i="1"/>
  <c r="K140" i="1"/>
  <c r="AA139" i="1"/>
  <c r="Z139" i="1"/>
  <c r="W139" i="1"/>
  <c r="T139" i="1"/>
  <c r="Q139" i="1"/>
  <c r="N139" i="1"/>
  <c r="K139" i="1"/>
  <c r="AA138" i="1"/>
  <c r="Z138" i="1"/>
  <c r="W138" i="1"/>
  <c r="T138" i="1"/>
  <c r="Q138" i="1"/>
  <c r="N138" i="1"/>
  <c r="K138" i="1"/>
  <c r="AA137" i="1"/>
  <c r="Z137" i="1"/>
  <c r="W137" i="1"/>
  <c r="T137" i="1"/>
  <c r="Q137" i="1"/>
  <c r="N137" i="1"/>
  <c r="K137" i="1"/>
  <c r="AA136" i="1"/>
  <c r="Z136" i="1"/>
  <c r="W136" i="1"/>
  <c r="T136" i="1"/>
  <c r="Q136" i="1"/>
  <c r="N136" i="1"/>
  <c r="K136" i="1"/>
  <c r="AA135" i="1"/>
  <c r="Z135" i="1"/>
  <c r="W135" i="1"/>
  <c r="T135" i="1"/>
  <c r="Q135" i="1"/>
  <c r="N135" i="1"/>
  <c r="K135" i="1"/>
  <c r="AA134" i="1"/>
  <c r="Z134" i="1"/>
  <c r="W134" i="1"/>
  <c r="T134" i="1"/>
  <c r="Q134" i="1"/>
  <c r="N134" i="1"/>
  <c r="K134" i="1"/>
  <c r="AA133" i="1"/>
  <c r="Z133" i="1"/>
  <c r="W133" i="1"/>
  <c r="T133" i="1"/>
  <c r="Q133" i="1"/>
  <c r="N133" i="1"/>
  <c r="K133" i="1"/>
  <c r="AA132" i="1"/>
  <c r="Z132" i="1"/>
  <c r="W132" i="1"/>
  <c r="T132" i="1"/>
  <c r="Q132" i="1"/>
  <c r="N132" i="1"/>
  <c r="K132" i="1"/>
  <c r="AA111" i="1"/>
  <c r="Z126" i="1"/>
  <c r="Z111" i="1"/>
  <c r="X127" i="1"/>
  <c r="W126" i="1"/>
  <c r="W111" i="1"/>
  <c r="U127" i="1"/>
  <c r="T126" i="1"/>
  <c r="T111" i="1"/>
  <c r="R127" i="1"/>
  <c r="Q126" i="1"/>
  <c r="Q111" i="1"/>
  <c r="O127" i="1"/>
  <c r="N126" i="1"/>
  <c r="N111" i="1"/>
  <c r="L127" i="1"/>
  <c r="K126" i="1"/>
  <c r="K111" i="1"/>
  <c r="I127" i="1"/>
  <c r="AA126" i="1"/>
  <c r="AA125" i="1"/>
  <c r="Z125" i="1"/>
  <c r="W125" i="1"/>
  <c r="T125" i="1"/>
  <c r="Q125" i="1"/>
  <c r="N125" i="1"/>
  <c r="K125" i="1"/>
  <c r="AA124" i="1"/>
  <c r="Z124" i="1"/>
  <c r="W124" i="1"/>
  <c r="T124" i="1"/>
  <c r="Q124" i="1"/>
  <c r="N124" i="1"/>
  <c r="K124" i="1"/>
  <c r="AA123" i="1"/>
  <c r="Z123" i="1"/>
  <c r="W123" i="1"/>
  <c r="T123" i="1"/>
  <c r="Q123" i="1"/>
  <c r="N123" i="1"/>
  <c r="K123" i="1"/>
  <c r="AA122" i="1"/>
  <c r="Z122" i="1"/>
  <c r="W122" i="1"/>
  <c r="T122" i="1"/>
  <c r="Q122" i="1"/>
  <c r="N122" i="1"/>
  <c r="K122" i="1"/>
  <c r="AA121" i="1"/>
  <c r="Z121" i="1"/>
  <c r="W121" i="1"/>
  <c r="T121" i="1"/>
  <c r="Q121" i="1"/>
  <c r="N121" i="1"/>
  <c r="K121" i="1"/>
  <c r="AA120" i="1"/>
  <c r="Z120" i="1"/>
  <c r="W120" i="1"/>
  <c r="T120" i="1"/>
  <c r="Q120" i="1"/>
  <c r="N120" i="1"/>
  <c r="K120" i="1"/>
  <c r="AA119" i="1"/>
  <c r="Z119" i="1"/>
  <c r="W119" i="1"/>
  <c r="T119" i="1"/>
  <c r="Q119" i="1"/>
  <c r="N119" i="1"/>
  <c r="K119" i="1"/>
  <c r="AA118" i="1"/>
  <c r="Z118" i="1"/>
  <c r="W118" i="1"/>
  <c r="T118" i="1"/>
  <c r="Q118" i="1"/>
  <c r="N118" i="1"/>
  <c r="K118" i="1"/>
  <c r="AA117" i="1"/>
  <c r="Z117" i="1"/>
  <c r="W117" i="1"/>
  <c r="T117" i="1"/>
  <c r="Q117" i="1"/>
  <c r="N117" i="1"/>
  <c r="K117" i="1"/>
  <c r="AA116" i="1"/>
  <c r="Z116" i="1"/>
  <c r="W116" i="1"/>
  <c r="T116" i="1"/>
  <c r="Q116" i="1"/>
  <c r="N116" i="1"/>
  <c r="K116" i="1"/>
  <c r="AA115" i="1"/>
  <c r="Z115" i="1"/>
  <c r="W115" i="1"/>
  <c r="T115" i="1"/>
  <c r="Q115" i="1"/>
  <c r="N115" i="1"/>
  <c r="K115" i="1"/>
  <c r="AA114" i="1"/>
  <c r="Z114" i="1"/>
  <c r="W114" i="1"/>
  <c r="T114" i="1"/>
  <c r="Q114" i="1"/>
  <c r="N114" i="1"/>
  <c r="K114" i="1"/>
  <c r="AA113" i="1"/>
  <c r="Z113" i="1"/>
  <c r="W113" i="1"/>
  <c r="T113" i="1"/>
  <c r="Q113" i="1"/>
  <c r="N113" i="1"/>
  <c r="K113" i="1"/>
  <c r="AA112" i="1"/>
  <c r="Z112" i="1"/>
  <c r="W112" i="1"/>
  <c r="T112" i="1"/>
  <c r="Q112" i="1"/>
  <c r="N112" i="1"/>
  <c r="K112" i="1"/>
  <c r="Z106" i="1"/>
  <c r="Z91" i="1"/>
  <c r="X107" i="1"/>
  <c r="W106" i="1"/>
  <c r="W91" i="1"/>
  <c r="U107" i="1"/>
  <c r="T106" i="1"/>
  <c r="T91" i="1"/>
  <c r="R107" i="1"/>
  <c r="Q106" i="1"/>
  <c r="Q91" i="1"/>
  <c r="O107" i="1"/>
  <c r="N106" i="1"/>
  <c r="N91" i="1"/>
  <c r="L107" i="1"/>
  <c r="K106" i="1"/>
  <c r="K91" i="1"/>
  <c r="I107" i="1"/>
  <c r="AA91" i="1"/>
  <c r="AA106" i="1"/>
  <c r="AA105" i="1"/>
  <c r="Z105" i="1"/>
  <c r="W105" i="1"/>
  <c r="T105" i="1"/>
  <c r="Q105" i="1"/>
  <c r="N105" i="1"/>
  <c r="K105" i="1"/>
  <c r="AA104" i="1"/>
  <c r="Z104" i="1"/>
  <c r="W104" i="1"/>
  <c r="T104" i="1"/>
  <c r="Q104" i="1"/>
  <c r="N104" i="1"/>
  <c r="K104" i="1"/>
  <c r="AA103" i="1"/>
  <c r="Z103" i="1"/>
  <c r="W103" i="1"/>
  <c r="T103" i="1"/>
  <c r="Q103" i="1"/>
  <c r="N103" i="1"/>
  <c r="K103" i="1"/>
  <c r="AA102" i="1"/>
  <c r="Z102" i="1"/>
  <c r="W102" i="1"/>
  <c r="T102" i="1"/>
  <c r="Q102" i="1"/>
  <c r="N102" i="1"/>
  <c r="K102" i="1"/>
  <c r="AA101" i="1"/>
  <c r="Z101" i="1"/>
  <c r="W101" i="1"/>
  <c r="T101" i="1"/>
  <c r="Q101" i="1"/>
  <c r="N101" i="1"/>
  <c r="K101" i="1"/>
  <c r="AA100" i="1"/>
  <c r="Z100" i="1"/>
  <c r="W100" i="1"/>
  <c r="T100" i="1"/>
  <c r="Q100" i="1"/>
  <c r="N100" i="1"/>
  <c r="K100" i="1"/>
  <c r="AA99" i="1"/>
  <c r="Z99" i="1"/>
  <c r="W99" i="1"/>
  <c r="T99" i="1"/>
  <c r="Q99" i="1"/>
  <c r="N99" i="1"/>
  <c r="K99" i="1"/>
  <c r="AA98" i="1"/>
  <c r="Z98" i="1"/>
  <c r="W98" i="1"/>
  <c r="T98" i="1"/>
  <c r="Q98" i="1"/>
  <c r="N98" i="1"/>
  <c r="K98" i="1"/>
  <c r="AA97" i="1"/>
  <c r="Z97" i="1"/>
  <c r="W97" i="1"/>
  <c r="T97" i="1"/>
  <c r="Q97" i="1"/>
  <c r="N97" i="1"/>
  <c r="K97" i="1"/>
  <c r="AA96" i="1"/>
  <c r="Z96" i="1"/>
  <c r="W96" i="1"/>
  <c r="T96" i="1"/>
  <c r="Q96" i="1"/>
  <c r="N96" i="1"/>
  <c r="K96" i="1"/>
  <c r="AA95" i="1"/>
  <c r="Z95" i="1"/>
  <c r="W95" i="1"/>
  <c r="T95" i="1"/>
  <c r="Q95" i="1"/>
  <c r="N95" i="1"/>
  <c r="K95" i="1"/>
  <c r="AA94" i="1"/>
  <c r="Z94" i="1"/>
  <c r="W94" i="1"/>
  <c r="T94" i="1"/>
  <c r="Q94" i="1"/>
  <c r="N94" i="1"/>
  <c r="K94" i="1"/>
  <c r="AA93" i="1"/>
  <c r="Z93" i="1"/>
  <c r="W93" i="1"/>
  <c r="T93" i="1"/>
  <c r="Q93" i="1"/>
  <c r="N93" i="1"/>
  <c r="K93" i="1"/>
  <c r="AA92" i="1"/>
  <c r="Z92" i="1"/>
  <c r="W92" i="1"/>
  <c r="T92" i="1"/>
  <c r="Q92" i="1"/>
  <c r="N92" i="1"/>
  <c r="K92" i="1"/>
  <c r="Z86" i="1"/>
  <c r="Z72" i="1"/>
  <c r="Z73" i="1"/>
  <c r="Z74" i="1"/>
  <c r="Z75" i="1"/>
  <c r="Z76" i="1"/>
  <c r="Z77" i="1"/>
  <c r="Z78" i="1"/>
  <c r="Z79" i="1"/>
  <c r="Z80" i="1"/>
  <c r="Z81" i="1"/>
  <c r="Z82" i="1"/>
  <c r="Z83" i="1"/>
  <c r="Z84" i="1"/>
  <c r="Z85" i="1"/>
  <c r="Z71" i="1"/>
  <c r="W86" i="1"/>
  <c r="X87" i="1"/>
  <c r="W72" i="1"/>
  <c r="W73" i="1"/>
  <c r="W74" i="1"/>
  <c r="W75" i="1"/>
  <c r="W76" i="1"/>
  <c r="W77" i="1"/>
  <c r="W78" i="1"/>
  <c r="W79" i="1"/>
  <c r="W80" i="1"/>
  <c r="W81" i="1"/>
  <c r="W82" i="1"/>
  <c r="W83" i="1"/>
  <c r="W84" i="1"/>
  <c r="W85" i="1"/>
  <c r="W71" i="1"/>
  <c r="U87" i="1"/>
  <c r="T71" i="1"/>
  <c r="T86" i="1"/>
  <c r="T77" i="1"/>
  <c r="T72" i="1"/>
  <c r="T73" i="1"/>
  <c r="T74" i="1"/>
  <c r="T75" i="1"/>
  <c r="T76" i="1"/>
  <c r="T78" i="1"/>
  <c r="T79" i="1"/>
  <c r="T80" i="1"/>
  <c r="T81" i="1"/>
  <c r="T82" i="1"/>
  <c r="T83" i="1"/>
  <c r="T84" i="1"/>
  <c r="T85" i="1"/>
  <c r="R87" i="1"/>
  <c r="Q86" i="1"/>
  <c r="Q72" i="1"/>
  <c r="Q73" i="1"/>
  <c r="Q74" i="1"/>
  <c r="Q75" i="1"/>
  <c r="Q76" i="1"/>
  <c r="Q77" i="1"/>
  <c r="Q78" i="1"/>
  <c r="Q79" i="1"/>
  <c r="Q80" i="1"/>
  <c r="Q81" i="1"/>
  <c r="Q82" i="1"/>
  <c r="Q83" i="1"/>
  <c r="Q84" i="1"/>
  <c r="Q85" i="1"/>
  <c r="Q71" i="1"/>
  <c r="O87" i="1"/>
  <c r="N86" i="1"/>
  <c r="N72" i="1"/>
  <c r="N73" i="1"/>
  <c r="N74" i="1"/>
  <c r="N75" i="1"/>
  <c r="N76" i="1"/>
  <c r="N77" i="1"/>
  <c r="N78" i="1"/>
  <c r="N79" i="1"/>
  <c r="N80" i="1"/>
  <c r="N81" i="1"/>
  <c r="N82" i="1"/>
  <c r="N83" i="1"/>
  <c r="N84" i="1"/>
  <c r="N85" i="1"/>
  <c r="N71" i="1"/>
  <c r="L87" i="1"/>
  <c r="K86" i="1"/>
  <c r="I87" i="1"/>
  <c r="K72" i="1"/>
  <c r="K73" i="1"/>
  <c r="K74" i="1"/>
  <c r="K75" i="1"/>
  <c r="K76" i="1"/>
  <c r="K77" i="1"/>
  <c r="K78" i="1"/>
  <c r="K79" i="1"/>
  <c r="K80" i="1"/>
  <c r="K81" i="1"/>
  <c r="K82" i="1"/>
  <c r="K83" i="1"/>
  <c r="K84" i="1"/>
  <c r="K85" i="1"/>
  <c r="K71" i="1"/>
  <c r="Z65" i="1"/>
  <c r="Z39" i="1"/>
  <c r="Z40" i="1"/>
  <c r="Z41" i="1"/>
  <c r="Z42" i="1"/>
  <c r="Z43" i="1"/>
  <c r="Z44" i="1"/>
  <c r="Z45" i="1"/>
  <c r="Z46" i="1"/>
  <c r="Z47" i="1"/>
  <c r="Z48" i="1"/>
  <c r="Z49" i="1"/>
  <c r="Z50" i="1"/>
  <c r="Z51" i="1"/>
  <c r="Z52" i="1"/>
  <c r="Z53" i="1"/>
  <c r="Z54" i="1"/>
  <c r="Z55" i="1"/>
  <c r="Z56" i="1"/>
  <c r="Z57" i="1"/>
  <c r="Z58" i="1"/>
  <c r="Z59" i="1"/>
  <c r="Z60" i="1"/>
  <c r="Z61" i="1"/>
  <c r="Z62" i="1"/>
  <c r="Z63" i="1"/>
  <c r="Z64" i="1"/>
  <c r="Z38" i="1"/>
  <c r="X66" i="1"/>
  <c r="W65" i="1"/>
  <c r="W39" i="1"/>
  <c r="W40" i="1"/>
  <c r="W41" i="1"/>
  <c r="W42" i="1"/>
  <c r="W43" i="1"/>
  <c r="W44" i="1"/>
  <c r="W45" i="1"/>
  <c r="W46" i="1"/>
  <c r="W47" i="1"/>
  <c r="W48" i="1"/>
  <c r="W49" i="1"/>
  <c r="W50" i="1"/>
  <c r="W51" i="1"/>
  <c r="W52" i="1"/>
  <c r="W53" i="1"/>
  <c r="W54" i="1"/>
  <c r="W55" i="1"/>
  <c r="W56" i="1"/>
  <c r="W57" i="1"/>
  <c r="W58" i="1"/>
  <c r="W59" i="1"/>
  <c r="W60" i="1"/>
  <c r="W61" i="1"/>
  <c r="W62" i="1"/>
  <c r="W63" i="1"/>
  <c r="W64" i="1"/>
  <c r="W38" i="1"/>
  <c r="U66" i="1"/>
  <c r="T65" i="1"/>
  <c r="T39" i="1"/>
  <c r="T40" i="1"/>
  <c r="T41" i="1"/>
  <c r="T42" i="1"/>
  <c r="T43" i="1"/>
  <c r="T44" i="1"/>
  <c r="T45" i="1"/>
  <c r="T46" i="1"/>
  <c r="T47" i="1"/>
  <c r="T48" i="1"/>
  <c r="T49" i="1"/>
  <c r="T50" i="1"/>
  <c r="T51" i="1"/>
  <c r="T52" i="1"/>
  <c r="T53" i="1"/>
  <c r="T54" i="1"/>
  <c r="T55" i="1"/>
  <c r="T56" i="1"/>
  <c r="T57" i="1"/>
  <c r="T58" i="1"/>
  <c r="T59" i="1"/>
  <c r="T60" i="1"/>
  <c r="T61" i="1"/>
  <c r="T62" i="1"/>
  <c r="T63" i="1"/>
  <c r="T64" i="1"/>
  <c r="T38" i="1"/>
  <c r="R66" i="1"/>
  <c r="Q64" i="1"/>
  <c r="Q39" i="1"/>
  <c r="Q40" i="1"/>
  <c r="Q41" i="1"/>
  <c r="Q42" i="1"/>
  <c r="Q43" i="1"/>
  <c r="Q44" i="1"/>
  <c r="Q45" i="1"/>
  <c r="Q46" i="1"/>
  <c r="Q47" i="1"/>
  <c r="Q48" i="1"/>
  <c r="Q49" i="1"/>
  <c r="Q50" i="1"/>
  <c r="Q51" i="1"/>
  <c r="Q52" i="1"/>
  <c r="Q53" i="1"/>
  <c r="Q54" i="1"/>
  <c r="Q55" i="1"/>
  <c r="Q56" i="1"/>
  <c r="Q57" i="1"/>
  <c r="Q58" i="1"/>
  <c r="Q59" i="1"/>
  <c r="Q60" i="1"/>
  <c r="Q61" i="1"/>
  <c r="Q62" i="1"/>
  <c r="Q63" i="1"/>
  <c r="Q65" i="1"/>
  <c r="Q38" i="1"/>
  <c r="O66" i="1"/>
  <c r="N65" i="1"/>
  <c r="N39" i="1"/>
  <c r="N40" i="1"/>
  <c r="N41" i="1"/>
  <c r="N42" i="1"/>
  <c r="N43" i="1"/>
  <c r="N44" i="1"/>
  <c r="N45" i="1"/>
  <c r="N46" i="1"/>
  <c r="N47" i="1"/>
  <c r="N48" i="1"/>
  <c r="N49" i="1"/>
  <c r="N50" i="1"/>
  <c r="N51" i="1"/>
  <c r="N52" i="1"/>
  <c r="N53" i="1"/>
  <c r="N54" i="1"/>
  <c r="N55" i="1"/>
  <c r="N56" i="1"/>
  <c r="N57" i="1"/>
  <c r="N58" i="1"/>
  <c r="N59" i="1"/>
  <c r="N60" i="1"/>
  <c r="N61" i="1"/>
  <c r="N62" i="1"/>
  <c r="N63" i="1"/>
  <c r="N64" i="1"/>
  <c r="N38" i="1"/>
  <c r="L66" i="1"/>
  <c r="K63" i="1"/>
  <c r="K39" i="1"/>
  <c r="K40" i="1"/>
  <c r="K41" i="1"/>
  <c r="K42" i="1"/>
  <c r="K43" i="1"/>
  <c r="K44" i="1"/>
  <c r="K45" i="1"/>
  <c r="K46" i="1"/>
  <c r="K47" i="1"/>
  <c r="K48" i="1"/>
  <c r="K49" i="1"/>
  <c r="K50" i="1"/>
  <c r="K51" i="1"/>
  <c r="K52" i="1"/>
  <c r="K53" i="1"/>
  <c r="K54" i="1"/>
  <c r="K55" i="1"/>
  <c r="K56" i="1"/>
  <c r="K57" i="1"/>
  <c r="K58" i="1"/>
  <c r="K59" i="1"/>
  <c r="K60" i="1"/>
  <c r="K61" i="1"/>
  <c r="K62" i="1"/>
  <c r="K64" i="1"/>
  <c r="K65" i="1"/>
  <c r="K38" i="1"/>
  <c r="I66" i="1"/>
  <c r="Z32" i="1"/>
  <c r="Z7" i="1"/>
  <c r="Z8" i="1"/>
  <c r="Z9" i="1"/>
  <c r="Z10" i="1"/>
  <c r="Z11" i="1"/>
  <c r="Z12" i="1"/>
  <c r="Z13" i="1"/>
  <c r="Z14" i="1"/>
  <c r="Z15" i="1"/>
  <c r="Z16" i="1"/>
  <c r="Z17" i="1"/>
  <c r="Z18" i="1"/>
  <c r="Z19" i="1"/>
  <c r="Z20" i="1"/>
  <c r="Z21" i="1"/>
  <c r="Z22" i="1"/>
  <c r="Z23" i="1"/>
  <c r="Z24" i="1"/>
  <c r="Z25" i="1"/>
  <c r="Z26" i="1"/>
  <c r="Z27" i="1"/>
  <c r="Z28" i="1"/>
  <c r="Z29" i="1"/>
  <c r="Z30" i="1"/>
  <c r="Z31" i="1"/>
  <c r="Z33" i="1"/>
  <c r="Z6" i="1"/>
  <c r="X34" i="1"/>
  <c r="W14" i="1"/>
  <c r="W21" i="1"/>
  <c r="W33" i="1"/>
  <c r="W7" i="1"/>
  <c r="W8" i="1"/>
  <c r="W9" i="1"/>
  <c r="W10" i="1"/>
  <c r="W11" i="1"/>
  <c r="W12" i="1"/>
  <c r="W13" i="1"/>
  <c r="W15" i="1"/>
  <c r="W16" i="1"/>
  <c r="W17" i="1"/>
  <c r="W18" i="1"/>
  <c r="W19" i="1"/>
  <c r="W20" i="1"/>
  <c r="W22" i="1"/>
  <c r="W23" i="1"/>
  <c r="W24" i="1"/>
  <c r="W25" i="1"/>
  <c r="W26" i="1"/>
  <c r="W27" i="1"/>
  <c r="W28" i="1"/>
  <c r="W29" i="1"/>
  <c r="W30" i="1"/>
  <c r="W31" i="1"/>
  <c r="W32" i="1"/>
  <c r="W6" i="1"/>
  <c r="U34" i="1"/>
  <c r="T14" i="1"/>
  <c r="T33" i="1"/>
  <c r="T7" i="1"/>
  <c r="T8" i="1"/>
  <c r="T9" i="1"/>
  <c r="T10" i="1"/>
  <c r="T11" i="1"/>
  <c r="T12" i="1"/>
  <c r="T13" i="1"/>
  <c r="T15" i="1"/>
  <c r="T16" i="1"/>
  <c r="T17" i="1"/>
  <c r="T18" i="1"/>
  <c r="T19" i="1"/>
  <c r="T20" i="1"/>
  <c r="T21" i="1"/>
  <c r="T22" i="1"/>
  <c r="T23" i="1"/>
  <c r="T24" i="1"/>
  <c r="T25" i="1"/>
  <c r="T26" i="1"/>
  <c r="T27" i="1"/>
  <c r="T28" i="1"/>
  <c r="T29" i="1"/>
  <c r="T30" i="1"/>
  <c r="T31" i="1"/>
  <c r="T32" i="1"/>
  <c r="T6" i="1"/>
  <c r="R34" i="1"/>
  <c r="Q7" i="1"/>
  <c r="Q8" i="1"/>
  <c r="Q9" i="1"/>
  <c r="Q10" i="1"/>
  <c r="Q11" i="1"/>
  <c r="Q12" i="1"/>
  <c r="Q13" i="1"/>
  <c r="Q14" i="1"/>
  <c r="Q15" i="1"/>
  <c r="Q16" i="1"/>
  <c r="Q17" i="1"/>
  <c r="Q18" i="1"/>
  <c r="Q19" i="1"/>
  <c r="Q20" i="1"/>
  <c r="Q21" i="1"/>
  <c r="Q22" i="1"/>
  <c r="Q23" i="1"/>
  <c r="Q24" i="1"/>
  <c r="Q25" i="1"/>
  <c r="Q26" i="1"/>
  <c r="Q27" i="1"/>
  <c r="Q28" i="1"/>
  <c r="Q29" i="1"/>
  <c r="Q30" i="1"/>
  <c r="Q31" i="1"/>
  <c r="Q32" i="1"/>
  <c r="Q33" i="1"/>
  <c r="Q6" i="1"/>
  <c r="O34" i="1"/>
  <c r="N33" i="1"/>
  <c r="N7" i="1"/>
  <c r="N8" i="1"/>
  <c r="N9" i="1"/>
  <c r="N10" i="1"/>
  <c r="N11" i="1"/>
  <c r="N12" i="1"/>
  <c r="N13" i="1"/>
  <c r="N14" i="1"/>
  <c r="N15" i="1"/>
  <c r="N16" i="1"/>
  <c r="N17" i="1"/>
  <c r="N18" i="1"/>
  <c r="N19" i="1"/>
  <c r="N20" i="1"/>
  <c r="N21" i="1"/>
  <c r="N22" i="1"/>
  <c r="N23" i="1"/>
  <c r="N24" i="1"/>
  <c r="N25" i="1"/>
  <c r="N26" i="1"/>
  <c r="N27" i="1"/>
  <c r="N28" i="1"/>
  <c r="N29" i="1"/>
  <c r="N30" i="1"/>
  <c r="N31" i="1"/>
  <c r="N32" i="1"/>
  <c r="N6" i="1"/>
  <c r="L34" i="1"/>
  <c r="K32" i="1"/>
  <c r="K24" i="1"/>
  <c r="K7" i="1"/>
  <c r="K8" i="1"/>
  <c r="K9" i="1"/>
  <c r="K10" i="1"/>
  <c r="K11" i="1"/>
  <c r="K12" i="1"/>
  <c r="K13" i="1"/>
  <c r="K14" i="1"/>
  <c r="K15" i="1"/>
  <c r="K16" i="1"/>
  <c r="K17" i="1"/>
  <c r="K18" i="1"/>
  <c r="K19" i="1"/>
  <c r="K20" i="1"/>
  <c r="K21" i="1"/>
  <c r="K22" i="1"/>
  <c r="K23" i="1"/>
  <c r="K25" i="1"/>
  <c r="K26" i="1"/>
  <c r="K27" i="1"/>
  <c r="K28" i="1"/>
  <c r="K29" i="1"/>
  <c r="K31" i="1"/>
  <c r="K6" i="1"/>
  <c r="I34" i="1"/>
  <c r="H186" i="1"/>
  <c r="H171" i="1"/>
  <c r="H166" i="1"/>
  <c r="H151" i="1"/>
  <c r="H146" i="1"/>
  <c r="H131" i="1"/>
  <c r="H126" i="1"/>
  <c r="H111" i="1"/>
  <c r="H106" i="1"/>
  <c r="H91" i="1"/>
  <c r="H71" i="1"/>
  <c r="H65" i="1"/>
  <c r="H115" i="1"/>
  <c r="H105" i="1"/>
  <c r="H104" i="1"/>
  <c r="H103" i="1"/>
  <c r="H102" i="1"/>
  <c r="H101" i="1"/>
  <c r="H100" i="1"/>
  <c r="H99" i="1"/>
  <c r="H98" i="1"/>
  <c r="H97" i="1"/>
  <c r="H96" i="1"/>
  <c r="H95" i="1"/>
  <c r="H94" i="1"/>
  <c r="H93" i="1"/>
  <c r="H92" i="1"/>
  <c r="H112" i="1"/>
  <c r="H113" i="1"/>
  <c r="H114" i="1"/>
  <c r="H116" i="1"/>
  <c r="H117" i="1"/>
  <c r="H118" i="1"/>
  <c r="H119" i="1"/>
  <c r="H120" i="1"/>
  <c r="H121" i="1"/>
  <c r="H122" i="1"/>
  <c r="H123" i="1"/>
  <c r="H124" i="1"/>
  <c r="H125" i="1"/>
  <c r="N127" i="1" l="1"/>
  <c r="Z127" i="1"/>
  <c r="Q127" i="1"/>
  <c r="T127" i="1"/>
  <c r="W127" i="1"/>
  <c r="Z147" i="1"/>
  <c r="Q187" i="1"/>
  <c r="N107" i="1"/>
  <c r="Z107" i="1"/>
  <c r="W147" i="1"/>
  <c r="N187" i="1"/>
  <c r="Z187" i="1"/>
  <c r="Q107" i="1"/>
  <c r="H127" i="1"/>
  <c r="Z34" i="1"/>
  <c r="W66" i="1"/>
  <c r="W107" i="1"/>
  <c r="T147" i="1"/>
  <c r="W187" i="1"/>
  <c r="T66" i="1"/>
  <c r="H107" i="1"/>
  <c r="Z66" i="1"/>
  <c r="T107" i="1"/>
  <c r="Q147" i="1"/>
  <c r="T187" i="1"/>
  <c r="K167" i="1"/>
  <c r="W167" i="1"/>
  <c r="T167" i="1"/>
  <c r="Q167" i="1"/>
  <c r="N167" i="1"/>
  <c r="Z167" i="1"/>
  <c r="K147" i="1"/>
  <c r="Z87" i="1"/>
  <c r="Q87" i="1"/>
  <c r="T87" i="1"/>
  <c r="N87" i="1"/>
  <c r="W87" i="1"/>
  <c r="K87" i="1"/>
  <c r="K107" i="1"/>
  <c r="Q66" i="1"/>
  <c r="Q34" i="1"/>
  <c r="N66" i="1"/>
  <c r="N34" i="1"/>
  <c r="K187" i="1"/>
  <c r="N147" i="1"/>
  <c r="K34" i="1"/>
  <c r="K127" i="1"/>
  <c r="K66" i="1"/>
  <c r="W34" i="1"/>
  <c r="T34" i="1"/>
  <c r="AA127" i="1" l="1"/>
  <c r="AA107" i="1"/>
  <c r="AA72" i="1"/>
  <c r="AA73" i="1"/>
  <c r="AA74" i="1"/>
  <c r="AA75" i="1"/>
  <c r="AA76" i="1"/>
  <c r="AA77" i="1"/>
  <c r="AA78" i="1"/>
  <c r="AA79" i="1"/>
  <c r="AA80" i="1"/>
  <c r="AA81" i="1"/>
  <c r="AA82" i="1"/>
  <c r="AA83" i="1"/>
  <c r="AA84" i="1"/>
  <c r="AA85" i="1"/>
  <c r="AA86" i="1"/>
  <c r="AA71"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38" i="1"/>
  <c r="AA23" i="1"/>
  <c r="AA7" i="1"/>
  <c r="AA8" i="1"/>
  <c r="AA9" i="1"/>
  <c r="AA10" i="1"/>
  <c r="AA11" i="1"/>
  <c r="AA12" i="1"/>
  <c r="AA13" i="1"/>
  <c r="AA14" i="1"/>
  <c r="AA15" i="1"/>
  <c r="AA16" i="1"/>
  <c r="AA17" i="1"/>
  <c r="AA18" i="1"/>
  <c r="AA19" i="1"/>
  <c r="AA20" i="1"/>
  <c r="AA21" i="1"/>
  <c r="AA22" i="1"/>
  <c r="AA24" i="1"/>
  <c r="AA25" i="1"/>
  <c r="AA26" i="1"/>
  <c r="AA27" i="1"/>
  <c r="AA28" i="1"/>
  <c r="AA29" i="1"/>
  <c r="AA30" i="1"/>
  <c r="AA31" i="1"/>
  <c r="AA32" i="1"/>
  <c r="AA33" i="1"/>
  <c r="AA6" i="1"/>
  <c r="H64" i="1" l="1"/>
  <c r="H63" i="1"/>
  <c r="H62" i="1"/>
  <c r="H61" i="1"/>
  <c r="H60" i="1"/>
  <c r="H59" i="1"/>
  <c r="H58" i="1"/>
  <c r="H57" i="1"/>
  <c r="H56" i="1"/>
  <c r="H55" i="1"/>
  <c r="H54" i="1"/>
  <c r="H53" i="1"/>
  <c r="H52" i="1"/>
  <c r="H51" i="1"/>
  <c r="H50" i="1"/>
  <c r="H49" i="1"/>
  <c r="H48" i="1"/>
  <c r="H47" i="1"/>
  <c r="H46" i="1"/>
  <c r="H45" i="1"/>
  <c r="H44" i="1"/>
  <c r="H43" i="1"/>
  <c r="H42" i="1"/>
  <c r="H41" i="1"/>
  <c r="H40" i="1"/>
  <c r="H66" i="1" l="1"/>
  <c r="AA66" i="1" s="1"/>
  <c r="H185" i="1"/>
  <c r="H184" i="1"/>
  <c r="H183" i="1"/>
  <c r="H182" i="1"/>
  <c r="H181" i="1"/>
  <c r="H180" i="1"/>
  <c r="H179" i="1"/>
  <c r="H178" i="1"/>
  <c r="H177" i="1"/>
  <c r="H176" i="1"/>
  <c r="H175" i="1"/>
  <c r="H174" i="1"/>
  <c r="H173" i="1"/>
  <c r="H172" i="1"/>
  <c r="H165" i="1"/>
  <c r="H164" i="1"/>
  <c r="H163" i="1"/>
  <c r="H162" i="1"/>
  <c r="H161" i="1"/>
  <c r="H160" i="1"/>
  <c r="H159" i="1"/>
  <c r="H158" i="1"/>
  <c r="H157" i="1"/>
  <c r="H156" i="1"/>
  <c r="H155" i="1"/>
  <c r="H154" i="1"/>
  <c r="H153" i="1"/>
  <c r="H152" i="1"/>
  <c r="H145" i="1"/>
  <c r="H144" i="1"/>
  <c r="H143" i="1"/>
  <c r="H142" i="1"/>
  <c r="H141" i="1"/>
  <c r="H140" i="1"/>
  <c r="H139" i="1"/>
  <c r="H138" i="1"/>
  <c r="H137" i="1"/>
  <c r="H136" i="1"/>
  <c r="H135" i="1"/>
  <c r="H134" i="1"/>
  <c r="H133" i="1"/>
  <c r="H132" i="1"/>
  <c r="H72" i="1"/>
  <c r="H73" i="1"/>
  <c r="H74" i="1"/>
  <c r="H75" i="1"/>
  <c r="H76" i="1"/>
  <c r="H77" i="1"/>
  <c r="H78" i="1"/>
  <c r="H79" i="1"/>
  <c r="H80" i="1"/>
  <c r="H81" i="1"/>
  <c r="H82" i="1"/>
  <c r="H83" i="1"/>
  <c r="H84" i="1"/>
  <c r="H85" i="1"/>
  <c r="H86" i="1"/>
  <c r="H167" i="1" l="1"/>
  <c r="AA167" i="1" s="1"/>
  <c r="H147" i="1"/>
  <c r="AA147" i="1" s="1"/>
  <c r="H187" i="1"/>
  <c r="AA187" i="1" s="1"/>
  <c r="H87" i="1"/>
  <c r="AA34" i="1"/>
  <c r="H188" i="1" l="1"/>
  <c r="AA87" i="1"/>
  <c r="AA188" i="1" s="1"/>
</calcChain>
</file>

<file path=xl/sharedStrings.xml><?xml version="1.0" encoding="utf-8"?>
<sst xmlns="http://schemas.openxmlformats.org/spreadsheetml/2006/main" count="908" uniqueCount="231">
  <si>
    <t>EMPRESA</t>
  </si>
  <si>
    <t>1.1</t>
  </si>
  <si>
    <t>BTUS</t>
  </si>
  <si>
    <t>MARCA</t>
  </si>
  <si>
    <t>VALOR TOTAL</t>
  </si>
  <si>
    <t xml:space="preserve">VALOR UNITÁRIO </t>
  </si>
  <si>
    <t>UND</t>
  </si>
  <si>
    <t>1.2</t>
  </si>
  <si>
    <t>1.3</t>
  </si>
  <si>
    <t>1.4</t>
  </si>
  <si>
    <t>1.5</t>
  </si>
  <si>
    <t>1.6</t>
  </si>
  <si>
    <t>1.7</t>
  </si>
  <si>
    <t>1.8</t>
  </si>
  <si>
    <t>1.9</t>
  </si>
  <si>
    <t>SERV.</t>
  </si>
  <si>
    <t>ITEM 01</t>
  </si>
  <si>
    <t>Elgin</t>
  </si>
  <si>
    <t>TOTAL</t>
  </si>
  <si>
    <t>SOLICITAÇÃO Nº 01</t>
  </si>
  <si>
    <t>QUANTIDADE DE SERVIÇO SOLICITADO:</t>
  </si>
  <si>
    <t>SOLICITAÇÃO Nº 02</t>
  </si>
  <si>
    <t>ITEM 02</t>
  </si>
  <si>
    <t>PERÍODO/MÊS</t>
  </si>
  <si>
    <t>ITEM 03</t>
  </si>
  <si>
    <t>3.1</t>
  </si>
  <si>
    <t>3.2</t>
  </si>
  <si>
    <t>3.3</t>
  </si>
  <si>
    <t>3.4</t>
  </si>
  <si>
    <t>3.5</t>
  </si>
  <si>
    <t>3.6</t>
  </si>
  <si>
    <t>3.7</t>
  </si>
  <si>
    <t>3.8</t>
  </si>
  <si>
    <t>3.9</t>
  </si>
  <si>
    <t>3.10</t>
  </si>
  <si>
    <t>3.11</t>
  </si>
  <si>
    <t>3.12</t>
  </si>
  <si>
    <t>3.13</t>
  </si>
  <si>
    <t>3.14</t>
  </si>
  <si>
    <t>3.15</t>
  </si>
  <si>
    <t>3.16</t>
  </si>
  <si>
    <t>Capacitor do compressor</t>
  </si>
  <si>
    <t>Capacitor do ventilador da condensadora</t>
  </si>
  <si>
    <t>Capacitor do ventilador da evaporadora</t>
  </si>
  <si>
    <t>Compressor</t>
  </si>
  <si>
    <t>Placa eletrônica</t>
  </si>
  <si>
    <t>Placa receptora</t>
  </si>
  <si>
    <t>Turbina</t>
  </si>
  <si>
    <t>Ventilador da condensadora</t>
  </si>
  <si>
    <t>Motor da evaporadora</t>
  </si>
  <si>
    <t>Filtro secador 2 saídas</t>
  </si>
  <si>
    <t>Tubo capilar</t>
  </si>
  <si>
    <t>Cabo de força</t>
  </si>
  <si>
    <t>Sensor de temperatura</t>
  </si>
  <si>
    <t>PEÇAS</t>
  </si>
  <si>
    <t>UNIDADE</t>
  </si>
  <si>
    <t>DESCRIÇÃO</t>
  </si>
  <si>
    <t>QNT.</t>
  </si>
  <si>
    <t>3.18</t>
  </si>
  <si>
    <t>3.19</t>
  </si>
  <si>
    <t>3.20</t>
  </si>
  <si>
    <t>3.21</t>
  </si>
  <si>
    <t>3.22</t>
  </si>
  <si>
    <t>3.23</t>
  </si>
  <si>
    <t>3.24</t>
  </si>
  <si>
    <t>3.25</t>
  </si>
  <si>
    <t>3.26</t>
  </si>
  <si>
    <t>3.27</t>
  </si>
  <si>
    <t>3.28</t>
  </si>
  <si>
    <t>3.29</t>
  </si>
  <si>
    <t>3.30</t>
  </si>
  <si>
    <t>3.31</t>
  </si>
  <si>
    <t>3.32</t>
  </si>
  <si>
    <t>3.33</t>
  </si>
  <si>
    <t>PÇ</t>
  </si>
  <si>
    <t>3.35</t>
  </si>
  <si>
    <t>3.36</t>
  </si>
  <si>
    <t>3.37</t>
  </si>
  <si>
    <t>3.38</t>
  </si>
  <si>
    <t>3.39</t>
  </si>
  <si>
    <t>3.40</t>
  </si>
  <si>
    <t>3.41</t>
  </si>
  <si>
    <t>3.42</t>
  </si>
  <si>
    <t>3.43</t>
  </si>
  <si>
    <t>3.44</t>
  </si>
  <si>
    <t>3.45</t>
  </si>
  <si>
    <t>3.46</t>
  </si>
  <si>
    <t>3.47</t>
  </si>
  <si>
    <t>3.48</t>
  </si>
  <si>
    <t>3.49</t>
  </si>
  <si>
    <t>3.50</t>
  </si>
  <si>
    <t>3.52</t>
  </si>
  <si>
    <t>3.53</t>
  </si>
  <si>
    <t>3.54</t>
  </si>
  <si>
    <t>3.55</t>
  </si>
  <si>
    <t>3.56</t>
  </si>
  <si>
    <t>3.57</t>
  </si>
  <si>
    <t>3.58</t>
  </si>
  <si>
    <t>3.59</t>
  </si>
  <si>
    <t>3.60</t>
  </si>
  <si>
    <t>3.61</t>
  </si>
  <si>
    <t>3.62</t>
  </si>
  <si>
    <t>3.63</t>
  </si>
  <si>
    <t>3.64</t>
  </si>
  <si>
    <t>3.65</t>
  </si>
  <si>
    <t>3.66</t>
  </si>
  <si>
    <t>3.67</t>
  </si>
  <si>
    <t>3.69</t>
  </si>
  <si>
    <t>3.70</t>
  </si>
  <si>
    <t>3.71</t>
  </si>
  <si>
    <t>3.72</t>
  </si>
  <si>
    <t>3.73</t>
  </si>
  <si>
    <t>3.74</t>
  </si>
  <si>
    <t>3.75</t>
  </si>
  <si>
    <t>3.76</t>
  </si>
  <si>
    <t>3.77</t>
  </si>
  <si>
    <t>3.78</t>
  </si>
  <si>
    <t>3.79</t>
  </si>
  <si>
    <t>3.80</t>
  </si>
  <si>
    <t>3.81</t>
  </si>
  <si>
    <t>3.82</t>
  </si>
  <si>
    <t>3.83</t>
  </si>
  <si>
    <t>3.84</t>
  </si>
  <si>
    <t>QUANTIDADE DE SERVIÇO RESTANTE</t>
  </si>
  <si>
    <t>VALOR TOTAL DO SERVIÇO</t>
  </si>
  <si>
    <t>QUANTIDADE DE APARELHOS</t>
  </si>
  <si>
    <t>QUANTIDAD E SERVIÇOS/PERÍODO/TRIMESTRAL</t>
  </si>
  <si>
    <t>TRIMESTRE RESTANTE</t>
  </si>
  <si>
    <t xml:space="preserve">MÊS </t>
  </si>
  <si>
    <t>DATA:</t>
  </si>
  <si>
    <t>SOLICITAÇÃO 02</t>
  </si>
  <si>
    <t>SOLICITAÇÃO 03</t>
  </si>
  <si>
    <t>SOLICITAÇÃO 04</t>
  </si>
  <si>
    <t>SOLICITAÇÃO 05</t>
  </si>
  <si>
    <t>SOLICITAÇÃO Nº 03</t>
  </si>
  <si>
    <t>SOLICITAÇÃO Nº 04</t>
  </si>
  <si>
    <t>SOLICITAÇÃO Nº 05</t>
  </si>
  <si>
    <t>VALOR TOTAL DA ATA</t>
  </si>
  <si>
    <t>ATA DE REGISTRO DE PREÇOS- AR CONDICIONADOS</t>
  </si>
  <si>
    <t xml:space="preserve">DATA: </t>
  </si>
  <si>
    <t>SOLICITAÇÃO 06</t>
  </si>
  <si>
    <t>SOLICITAÇÃO Nº 06</t>
  </si>
  <si>
    <t>2.1</t>
  </si>
  <si>
    <t>2.2</t>
  </si>
  <si>
    <t>2.3</t>
  </si>
  <si>
    <t>2.4</t>
  </si>
  <si>
    <t>2.5</t>
  </si>
  <si>
    <t>2.6</t>
  </si>
  <si>
    <t>2.7</t>
  </si>
  <si>
    <t>1.10</t>
  </si>
  <si>
    <t>1.11</t>
  </si>
  <si>
    <t>1.12</t>
  </si>
  <si>
    <t>1.13</t>
  </si>
  <si>
    <t>1.14</t>
  </si>
  <si>
    <t>1.15</t>
  </si>
  <si>
    <t>1.16</t>
  </si>
  <si>
    <t>1.17</t>
  </si>
  <si>
    <t>1.18</t>
  </si>
  <si>
    <t>1.19</t>
  </si>
  <si>
    <t>1.20</t>
  </si>
  <si>
    <t>1.21</t>
  </si>
  <si>
    <t>1.22</t>
  </si>
  <si>
    <t>1.23</t>
  </si>
  <si>
    <t>1.24</t>
  </si>
  <si>
    <t>1.25</t>
  </si>
  <si>
    <t>1.26</t>
  </si>
  <si>
    <t>1.27</t>
  </si>
  <si>
    <t>Sensor da degelo</t>
  </si>
  <si>
    <t>Serpentina</t>
  </si>
  <si>
    <t>Controle remoto para ar, incluso pilha e todas as funções previstas no aparelho</t>
  </si>
  <si>
    <t xml:space="preserve">             DATA:</t>
  </si>
  <si>
    <t xml:space="preserve">               DATA:</t>
  </si>
  <si>
    <t xml:space="preserve">                DATA:</t>
  </si>
  <si>
    <t xml:space="preserve">              DATA: </t>
  </si>
  <si>
    <t xml:space="preserve">                 DATA:</t>
  </si>
  <si>
    <t xml:space="preserve">              DATA:</t>
  </si>
  <si>
    <t xml:space="preserve">                DATA: </t>
  </si>
  <si>
    <t xml:space="preserve">          DATA:</t>
  </si>
  <si>
    <t xml:space="preserve">            DATA: </t>
  </si>
  <si>
    <t xml:space="preserve">           DATA: </t>
  </si>
  <si>
    <t>CENTRAL DE AR ELGIN 18000 BTUS -  INVERTER</t>
  </si>
  <si>
    <t>CENTRAL DE AR ELGIN 18000 BTUS - CONVENCIONAL</t>
  </si>
  <si>
    <t>CENTRAL DE AR ELGIN 24000 BTUS - INVERTER</t>
  </si>
  <si>
    <t>CENTRAL DE AR ELGIN 24000 BTUS - CONVENCIONAL</t>
  </si>
  <si>
    <t>Contratação de empresa para serviço de manutenção preventiva para os aparelhos de ar condicionados tipo Split da EMDUR, que inclua os serviços de limpeza dos filtros, limpeza da bandeja de drenagem , limpeza da mangueira de drenagem e medição da pressão do equilírio do gás, inclusos mão de obra e materiais necessários a manutenção</t>
  </si>
  <si>
    <t>Contratação de empresa para serviço de manutenção preventiva para os aparelhos de ar condicionados tipo Split da EMDUR, que inclua os serviços de limpeza e higienização geral trimestral e recarga de gás, quando necessário, incluso a mão de obra e os materiais necessários a manutenção.</t>
  </si>
  <si>
    <t>Contratação de empresa para serviço de manutenção corretiva para os aparelhos de ar tipo Split da EMDUR, com fornecimento e troca de peças e materiais necessários ao conserto dos aparelhos, incluso mão de obra, e troca de peças, conforme condições e especificações minuciosamente estabelecidas no termo de referência:</t>
  </si>
  <si>
    <t>APARELHOS 12.000BTUS - INVERTER</t>
  </si>
  <si>
    <t>APARELHOS 12.000BTUS - CONVENCIONAL</t>
  </si>
  <si>
    <t xml:space="preserve">APARELHOS 18.000BTUS - INVERTER </t>
  </si>
  <si>
    <t>APARELHOS 18.000BTUS - CONVENCIONAL</t>
  </si>
  <si>
    <t xml:space="preserve">APARELHOS 24.000BTUS - INVERTER </t>
  </si>
  <si>
    <t>Sensor de degelo</t>
  </si>
  <si>
    <t xml:space="preserve">Serpentina </t>
  </si>
  <si>
    <t>APARELHOS 24.000BTUS - CONVENCIONAL</t>
  </si>
  <si>
    <t>VALIDA ATÉ 24/05/2022</t>
  </si>
  <si>
    <t xml:space="preserve">FG TECNO CENTER SERVIÇOS DE MANUTENÇÃO EIRELI  
CNPJ Nº. 29.811.993/0001-63
ENQUADRAMENTO: EIRELI
Endereço: AV. CALAMA, 6339 Bairro: APONIÃ, PORTO VELHO Estado: RONDONIA CEP: 76.824-181.
Fone: (69) 99277-4410  E-MAIL: administrativo@tecnocenterpvh.com.br
Responsável: FAGNER LEMOS
</t>
  </si>
  <si>
    <t xml:space="preserve">             DATA: 25/06/2021</t>
  </si>
  <si>
    <t>2.8</t>
  </si>
  <si>
    <t>2.9</t>
  </si>
  <si>
    <t>2.10</t>
  </si>
  <si>
    <t>2.11</t>
  </si>
  <si>
    <t>2.12</t>
  </si>
  <si>
    <t>2.13</t>
  </si>
  <si>
    <t>2.14</t>
  </si>
  <si>
    <t>2.15</t>
  </si>
  <si>
    <t>2.16</t>
  </si>
  <si>
    <t>2.17</t>
  </si>
  <si>
    <t>2.18</t>
  </si>
  <si>
    <t>2.19</t>
  </si>
  <si>
    <t>2.20</t>
  </si>
  <si>
    <t>2.21</t>
  </si>
  <si>
    <t>2.22</t>
  </si>
  <si>
    <t>2.23</t>
  </si>
  <si>
    <t>2.24</t>
  </si>
  <si>
    <t>2.25</t>
  </si>
  <si>
    <t>2.26</t>
  </si>
  <si>
    <t>2.27</t>
  </si>
  <si>
    <t>2.28</t>
  </si>
  <si>
    <t xml:space="preserve">             DATA:06/07/2021</t>
  </si>
  <si>
    <t xml:space="preserve">              DATA:06/07/2021</t>
  </si>
  <si>
    <t xml:space="preserve">      DATA: 05/08/2021</t>
  </si>
  <si>
    <t xml:space="preserve">               DATA:05/08/2021</t>
  </si>
  <si>
    <t xml:space="preserve">        DATA:05/08/2021</t>
  </si>
  <si>
    <t>DATA: 04/01/2022</t>
  </si>
  <si>
    <t>CENTRAL DE AR ELGIN 12000 BTUS - INVERTER</t>
  </si>
  <si>
    <t>CENTRAL DE AR ELGIN 12000 BTUS - CONVENCIONAL</t>
  </si>
  <si>
    <t>DATA: 23/06/2022</t>
  </si>
  <si>
    <t>DATA: 20/09/2022</t>
  </si>
  <si>
    <t xml:space="preserve">           DATA: 20/09/2022</t>
  </si>
  <si>
    <t>DATA: 25/11/2022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</si>
</sst>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R$&quot;\ #,##0.00;[Red]\-&quot;R$&quot;\ #,##0.00"/>
    <numFmt numFmtId="44" formatCode="_-&quot;R$&quot;\ * #,##0.00_-;\-&quot;R$&quot;\ * #,##0.00_-;_-&quot;R$&quot;\ * &quot;-&quot;??_-;_-@_-"/>
    <numFmt numFmtId="164" formatCode="&quot;R$&quot;\ #,##0.00"/>
  </numFmts>
  <fonts count="10" x14ac:knownFonts="1">
    <font>
      <sz val="11"/>
      <color theme="1"/>
      <name val="Calibri"/>
      <family val="2"/>
      <scheme val="minor"/>
    </font>
    <font>
      <sz val="11"/>
      <color theme="1"/>
      <name val="Times New Roman"/>
      <family val="1"/>
    </font>
    <font>
      <sz val="11"/>
      <color theme="1"/>
      <name val="Cambria"/>
      <family val="1"/>
      <scheme val="major"/>
    </font>
    <font>
      <b/>
      <sz val="11"/>
      <color theme="1"/>
      <name val="Cambria"/>
      <family val="1"/>
      <scheme val="major"/>
    </font>
    <font>
      <sz val="11"/>
      <color rgb="FF000000"/>
      <name val="Cambria"/>
      <family val="1"/>
      <scheme val="major"/>
    </font>
    <font>
      <sz val="11"/>
      <color rgb="FF000009"/>
      <name val="Cambria"/>
      <family val="1"/>
      <scheme val="major"/>
    </font>
    <font>
      <sz val="11"/>
      <color rgb="FF000000"/>
      <name val="Calibri"/>
      <family val="2"/>
      <scheme val="minor"/>
    </font>
    <font>
      <b/>
      <sz val="11"/>
      <color theme="1"/>
      <name val="Calibri"/>
      <family val="2"/>
      <scheme val="minor"/>
    </font>
    <font>
      <b/>
      <sz val="16"/>
      <name val="Calibri"/>
      <family val="2"/>
      <scheme val="minor"/>
    </font>
    <font>
      <sz val="18"/>
      <color rgb="FFFF0000"/>
      <name val="Calibri"/>
      <family val="2"/>
      <scheme val="minor"/>
    </font>
  </fonts>
  <fills count="12">
    <fill>
      <patternFill patternType="none"/>
    </fill>
    <fill>
      <patternFill patternType="gray125"/>
    </fill>
    <fill>
      <patternFill patternType="solid">
        <fgColor theme="2" tint="-9.9978637043366805E-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2" tint="-0.49998474074526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8">
    <xf numFmtId="0" fontId="0" fillId="0" borderId="0" xfId="0"/>
    <xf numFmtId="0" fontId="2" fillId="5" borderId="1" xfId="0" applyFont="1" applyFill="1" applyBorder="1" applyAlignment="1">
      <alignment horizontal="center" vertical="center" wrapText="1"/>
    </xf>
    <xf numFmtId="0" fontId="2" fillId="5" borderId="1" xfId="0" applyFont="1" applyFill="1" applyBorder="1"/>
    <xf numFmtId="8" fontId="2" fillId="5" borderId="1" xfId="0" applyNumberFormat="1" applyFont="1" applyFill="1" applyBorder="1"/>
    <xf numFmtId="44" fontId="2" fillId="3" borderId="1" xfId="0" applyNumberFormat="1" applyFont="1" applyFill="1" applyBorder="1"/>
    <xf numFmtId="0" fontId="2" fillId="3" borderId="1" xfId="0" applyFont="1" applyFill="1" applyBorder="1"/>
    <xf numFmtId="0" fontId="2" fillId="6" borderId="1" xfId="0" applyFont="1" applyFill="1" applyBorder="1" applyAlignment="1">
      <alignment horizontal="center" vertical="center"/>
    </xf>
    <xf numFmtId="0" fontId="2" fillId="2" borderId="1" xfId="0" applyFont="1" applyFill="1" applyBorder="1" applyAlignment="1">
      <alignment vertical="center"/>
    </xf>
    <xf numFmtId="0" fontId="2" fillId="2" borderId="1" xfId="0" applyFont="1" applyFill="1" applyBorder="1"/>
    <xf numFmtId="0" fontId="2" fillId="2" borderId="1" xfId="0" applyFont="1" applyFill="1" applyBorder="1" applyAlignment="1">
      <alignment horizontal="center"/>
    </xf>
    <xf numFmtId="0" fontId="2" fillId="2" borderId="1" xfId="0" applyFont="1" applyFill="1" applyBorder="1" applyAlignment="1">
      <alignment horizontal="center" wrapText="1"/>
    </xf>
    <xf numFmtId="0" fontId="2" fillId="2" borderId="1" xfId="0" applyFont="1" applyFill="1" applyBorder="1" applyAlignment="1">
      <alignment horizontal="center" vertical="center"/>
    </xf>
    <xf numFmtId="44" fontId="2" fillId="2" borderId="1" xfId="0" applyNumberFormat="1" applyFont="1" applyFill="1" applyBorder="1"/>
    <xf numFmtId="44" fontId="2" fillId="7" borderId="1" xfId="0" applyNumberFormat="1" applyFont="1" applyFill="1" applyBorder="1"/>
    <xf numFmtId="0" fontId="2" fillId="7" borderId="1" xfId="0" applyFont="1" applyFill="1" applyBorder="1"/>
    <xf numFmtId="0" fontId="2" fillId="3" borderId="1" xfId="0" applyFont="1" applyFill="1" applyBorder="1" applyAlignment="1">
      <alignment vertic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2" fillId="3" borderId="0" xfId="0" applyFont="1" applyFill="1" applyBorder="1" applyAlignment="1">
      <alignment horizontal="center"/>
    </xf>
    <xf numFmtId="0" fontId="2" fillId="3" borderId="1" xfId="0" applyFont="1" applyFill="1" applyBorder="1" applyAlignment="1">
      <alignment vertical="center" wrapText="1"/>
    </xf>
    <xf numFmtId="44" fontId="4" fillId="3" borderId="1" xfId="0" applyNumberFormat="1" applyFont="1" applyFill="1" applyBorder="1" applyAlignment="1">
      <alignment horizontal="right" vertical="center" wrapText="1"/>
    </xf>
    <xf numFmtId="0" fontId="5"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3" xfId="0" applyFont="1" applyFill="1" applyBorder="1" applyAlignment="1">
      <alignment horizontal="center"/>
    </xf>
    <xf numFmtId="0" fontId="2" fillId="3" borderId="5" xfId="0" applyFont="1" applyFill="1" applyBorder="1" applyAlignment="1">
      <alignment horizontal="center"/>
    </xf>
    <xf numFmtId="44" fontId="6" fillId="3" borderId="1" xfId="0" applyNumberFormat="1" applyFont="1" applyFill="1" applyBorder="1" applyAlignment="1">
      <alignment wrapText="1"/>
    </xf>
    <xf numFmtId="44" fontId="2" fillId="3" borderId="5" xfId="0" applyNumberFormat="1" applyFont="1" applyFill="1" applyBorder="1" applyAlignment="1">
      <alignment wrapText="1"/>
    </xf>
    <xf numFmtId="44" fontId="2" fillId="3" borderId="1" xfId="0" applyNumberFormat="1" applyFont="1" applyFill="1" applyBorder="1" applyAlignment="1">
      <alignment wrapText="1"/>
    </xf>
    <xf numFmtId="0" fontId="2" fillId="5" borderId="1" xfId="0" applyFont="1" applyFill="1" applyBorder="1" applyAlignment="1">
      <alignment horizontal="center" vertical="center"/>
    </xf>
    <xf numFmtId="0" fontId="0" fillId="3" borderId="0" xfId="0" applyFill="1"/>
    <xf numFmtId="0" fontId="2" fillId="5" borderId="1" xfId="0" applyNumberFormat="1" applyFont="1" applyFill="1" applyBorder="1"/>
    <xf numFmtId="0" fontId="2" fillId="8" borderId="1" xfId="0" applyFont="1" applyFill="1" applyBorder="1" applyAlignment="1">
      <alignment horizontal="center" vertical="center"/>
    </xf>
    <xf numFmtId="0" fontId="2" fillId="8" borderId="5" xfId="0" applyFont="1" applyFill="1" applyBorder="1" applyAlignment="1">
      <alignment horizontal="center" vertical="center" wrapText="1"/>
    </xf>
    <xf numFmtId="0" fontId="2" fillId="8" borderId="1" xfId="0" applyFont="1" applyFill="1" applyBorder="1" applyAlignment="1">
      <alignment horizontal="center" wrapText="1"/>
    </xf>
    <xf numFmtId="0" fontId="2" fillId="8" borderId="1" xfId="0" applyFont="1" applyFill="1" applyBorder="1" applyAlignment="1">
      <alignment horizontal="center" vertical="center" wrapText="1"/>
    </xf>
    <xf numFmtId="0" fontId="2" fillId="5" borderId="1" xfId="0" applyFont="1" applyFill="1" applyBorder="1" applyAlignment="1">
      <alignment horizontal="center" vertical="center"/>
    </xf>
    <xf numFmtId="164" fontId="2" fillId="7" borderId="1" xfId="0" applyNumberFormat="1" applyFont="1" applyFill="1" applyBorder="1"/>
    <xf numFmtId="0" fontId="2" fillId="5" borderId="1" xfId="0" applyFont="1" applyFill="1" applyBorder="1" applyAlignment="1">
      <alignment horizontal="center" vertical="center"/>
    </xf>
    <xf numFmtId="3" fontId="2" fillId="5" borderId="1" xfId="0" applyNumberFormat="1" applyFont="1" applyFill="1" applyBorder="1" applyAlignment="1">
      <alignment horizontal="center" vertical="center"/>
    </xf>
    <xf numFmtId="8" fontId="2" fillId="5"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44" fontId="2" fillId="2" borderId="1" xfId="0" applyNumberFormat="1" applyFont="1" applyFill="1" applyBorder="1" applyAlignment="1">
      <alignment horizontal="center"/>
    </xf>
    <xf numFmtId="0" fontId="3" fillId="2" borderId="1" xfId="0" applyFont="1" applyFill="1" applyBorder="1"/>
    <xf numFmtId="44" fontId="2" fillId="5" borderId="1" xfId="0" applyNumberFormat="1" applyFont="1" applyFill="1" applyBorder="1" applyAlignment="1">
      <alignment horizontal="center" vertical="center" wrapText="1"/>
    </xf>
    <xf numFmtId="44" fontId="2" fillId="5" borderId="1" xfId="0" applyNumberFormat="1" applyFont="1" applyFill="1" applyBorder="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3" fontId="2" fillId="0" borderId="1" xfId="0" applyNumberFormat="1" applyFont="1" applyFill="1" applyBorder="1"/>
    <xf numFmtId="0" fontId="2" fillId="0" borderId="1" xfId="0" applyFont="1" applyFill="1" applyBorder="1"/>
    <xf numFmtId="8" fontId="2" fillId="0" borderId="1" xfId="0" applyNumberFormat="1" applyFont="1" applyFill="1" applyBorder="1"/>
    <xf numFmtId="0" fontId="2" fillId="0" borderId="0" xfId="0" applyFont="1" applyFill="1"/>
    <xf numFmtId="0" fontId="0" fillId="0" borderId="0" xfId="0" applyFill="1"/>
    <xf numFmtId="0" fontId="2" fillId="8" borderId="1" xfId="0" applyFont="1" applyFill="1" applyBorder="1" applyAlignment="1">
      <alignment vertical="center" wrapText="1"/>
    </xf>
    <xf numFmtId="44" fontId="2" fillId="8" borderId="1" xfId="0" applyNumberFormat="1" applyFont="1" applyFill="1" applyBorder="1" applyAlignment="1">
      <alignment horizontal="center" vertical="center" wrapText="1"/>
    </xf>
    <xf numFmtId="0" fontId="2" fillId="5" borderId="1" xfId="0" applyNumberFormat="1" applyFont="1" applyFill="1" applyBorder="1" applyAlignment="1">
      <alignment horizontal="right"/>
    </xf>
    <xf numFmtId="0" fontId="2" fillId="0" borderId="5" xfId="0" applyFont="1" applyFill="1" applyBorder="1" applyAlignment="1">
      <alignment horizontal="center" vertical="center" wrapText="1"/>
    </xf>
    <xf numFmtId="0" fontId="0" fillId="5" borderId="0" xfId="0" applyFill="1"/>
    <xf numFmtId="0" fontId="0" fillId="9" borderId="1" xfId="0" applyFill="1" applyBorder="1"/>
    <xf numFmtId="44" fontId="0" fillId="9" borderId="1" xfId="0" applyNumberFormat="1" applyFill="1" applyBorder="1"/>
    <xf numFmtId="0" fontId="2" fillId="5" borderId="1" xfId="0" applyNumberFormat="1" applyFont="1" applyFill="1" applyBorder="1" applyAlignment="1">
      <alignment horizontal="center" vertical="center" wrapText="1"/>
    </xf>
    <xf numFmtId="0" fontId="2" fillId="7" borderId="1" xfId="0" applyNumberFormat="1" applyFont="1" applyFill="1" applyBorder="1"/>
    <xf numFmtId="0" fontId="2" fillId="8" borderId="1" xfId="0" applyNumberFormat="1" applyFont="1" applyFill="1" applyBorder="1" applyAlignment="1">
      <alignment vertical="center" wrapText="1"/>
    </xf>
    <xf numFmtId="0" fontId="0" fillId="9" borderId="1" xfId="0" applyNumberFormat="1" applyFill="1" applyBorder="1"/>
    <xf numFmtId="0" fontId="0" fillId="0" borderId="0" xfId="0" applyNumberFormat="1"/>
    <xf numFmtId="44" fontId="2" fillId="5" borderId="1" xfId="0" applyNumberFormat="1" applyFont="1" applyFill="1" applyBorder="1" applyAlignment="1">
      <alignment horizontal="right"/>
    </xf>
    <xf numFmtId="0" fontId="2" fillId="3" borderId="1" xfId="0" applyFont="1" applyFill="1" applyBorder="1" applyAlignment="1">
      <alignment horizontal="center" vertical="center" wrapText="1"/>
    </xf>
    <xf numFmtId="0" fontId="2" fillId="3" borderId="1" xfId="0" applyFont="1" applyFill="1" applyBorder="1"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0" fillId="10" borderId="0" xfId="0" applyFill="1"/>
    <xf numFmtId="0" fontId="2" fillId="11" borderId="1" xfId="0" applyFont="1" applyFill="1" applyBorder="1" applyAlignment="1">
      <alignment horizontal="center" vertical="center" wrapText="1"/>
    </xf>
    <xf numFmtId="0" fontId="2" fillId="0" borderId="0" xfId="0" applyFont="1" applyFill="1" applyBorder="1"/>
    <xf numFmtId="0" fontId="2" fillId="11" borderId="1" xfId="0" applyFont="1" applyFill="1" applyBorder="1" applyAlignment="1">
      <alignment horizontal="center"/>
    </xf>
    <xf numFmtId="0" fontId="2" fillId="11" borderId="1" xfId="0" applyFont="1" applyFill="1" applyBorder="1"/>
    <xf numFmtId="0" fontId="1" fillId="2" borderId="1" xfId="0" applyFont="1" applyFill="1" applyBorder="1" applyAlignment="1">
      <alignment horizontal="center" vertical="center" wrapText="1"/>
    </xf>
    <xf numFmtId="0" fontId="2" fillId="8" borderId="1" xfId="0" applyNumberFormat="1" applyFont="1" applyFill="1" applyBorder="1" applyAlignment="1">
      <alignment horizontal="center" wrapText="1"/>
    </xf>
    <xf numFmtId="44" fontId="2" fillId="8" borderId="1" xfId="0" applyNumberFormat="1" applyFont="1" applyFill="1" applyBorder="1" applyAlignment="1">
      <alignment horizontal="center" wrapText="1"/>
    </xf>
    <xf numFmtId="0" fontId="2" fillId="5" borderId="1" xfId="0" applyNumberFormat="1" applyFont="1" applyFill="1" applyBorder="1" applyAlignment="1">
      <alignment horizontal="center"/>
    </xf>
    <xf numFmtId="0" fontId="2" fillId="7" borderId="1" xfId="0" applyNumberFormat="1" applyFont="1" applyFill="1" applyBorder="1" applyAlignment="1">
      <alignment horizontal="center"/>
    </xf>
    <xf numFmtId="44" fontId="2" fillId="7" borderId="1" xfId="0" applyNumberFormat="1" applyFont="1" applyFill="1" applyBorder="1" applyAlignment="1">
      <alignment horizontal="center"/>
    </xf>
    <xf numFmtId="0" fontId="0" fillId="9" borderId="1" xfId="0" applyFill="1" applyBorder="1" applyAlignment="1">
      <alignment horizontal="center"/>
    </xf>
    <xf numFmtId="0" fontId="0" fillId="0" borderId="0" xfId="0" applyAlignment="1">
      <alignment horizontal="center"/>
    </xf>
    <xf numFmtId="0" fontId="2" fillId="3" borderId="1" xfId="0" applyFont="1" applyFill="1" applyBorder="1" applyAlignment="1">
      <alignment horizontal="center" vertical="center" wrapText="1"/>
    </xf>
    <xf numFmtId="44" fontId="0" fillId="0" borderId="0" xfId="0" applyNumberFormat="1"/>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5" xfId="0" applyFont="1" applyFill="1" applyBorder="1" applyAlignment="1">
      <alignment horizont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8" borderId="3" xfId="0" applyFont="1" applyFill="1" applyBorder="1" applyAlignment="1">
      <alignment horizontal="center" vertical="center"/>
    </xf>
    <xf numFmtId="0" fontId="2" fillId="8" borderId="4" xfId="0" applyFont="1" applyFill="1" applyBorder="1" applyAlignment="1">
      <alignment horizontal="center" vertical="center"/>
    </xf>
    <xf numFmtId="0" fontId="2" fillId="8" borderId="5" xfId="0" applyFont="1" applyFill="1" applyBorder="1" applyAlignment="1">
      <alignment horizontal="center" vertical="center"/>
    </xf>
    <xf numFmtId="0" fontId="2" fillId="8" borderId="3"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9" fillId="0" borderId="0" xfId="0" applyFont="1" applyAlignment="1">
      <alignment horizontal="center"/>
    </xf>
    <xf numFmtId="0" fontId="8" fillId="0" borderId="0" xfId="0" applyFont="1" applyAlignment="1">
      <alignment horizontal="center" vertical="center"/>
    </xf>
    <xf numFmtId="0" fontId="3" fillId="7" borderId="1" xfId="0" applyFont="1" applyFill="1" applyBorder="1" applyAlignment="1">
      <alignment horizontal="center" wrapText="1"/>
    </xf>
    <xf numFmtId="0" fontId="2" fillId="0"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6" borderId="1" xfId="0" applyFont="1" applyFill="1" applyBorder="1" applyAlignment="1">
      <alignment horizontal="center" wrapText="1"/>
    </xf>
    <xf numFmtId="0" fontId="2" fillId="8"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xf>
    <xf numFmtId="0" fontId="2" fillId="7" borderId="3" xfId="0" applyFont="1" applyFill="1" applyBorder="1" applyAlignment="1">
      <alignment horizontal="center"/>
    </xf>
    <xf numFmtId="0" fontId="2" fillId="7" borderId="4" xfId="0" applyFont="1" applyFill="1" applyBorder="1" applyAlignment="1">
      <alignment horizontal="center"/>
    </xf>
    <xf numFmtId="0" fontId="2" fillId="7" borderId="5" xfId="0" applyFont="1" applyFill="1" applyBorder="1" applyAlignment="1">
      <alignment horizontal="center"/>
    </xf>
    <xf numFmtId="0" fontId="2" fillId="4" borderId="3" xfId="0" applyFont="1" applyFill="1" applyBorder="1" applyAlignment="1">
      <alignment horizontal="center"/>
    </xf>
    <xf numFmtId="0" fontId="2" fillId="4" borderId="4" xfId="0" applyFont="1" applyFill="1" applyBorder="1" applyAlignment="1">
      <alignment horizontal="center"/>
    </xf>
    <xf numFmtId="0" fontId="2" fillId="4" borderId="5" xfId="0" applyFont="1" applyFill="1" applyBorder="1" applyAlignment="1">
      <alignment horizontal="center"/>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4" borderId="1" xfId="0" applyFont="1" applyFill="1" applyBorder="1" applyAlignment="1">
      <alignment horizontal="center" vertical="center"/>
    </xf>
    <xf numFmtId="0" fontId="2" fillId="7" borderId="1" xfId="0" applyFont="1" applyFill="1" applyBorder="1" applyAlignment="1">
      <alignment horizontal="center"/>
    </xf>
    <xf numFmtId="0" fontId="2" fillId="7" borderId="2" xfId="0" applyFont="1" applyFill="1" applyBorder="1" applyAlignment="1">
      <alignment horizontal="center"/>
    </xf>
    <xf numFmtId="0" fontId="7" fillId="9" borderId="3" xfId="0" applyFont="1" applyFill="1" applyBorder="1" applyAlignment="1">
      <alignment horizontal="center"/>
    </xf>
    <xf numFmtId="0" fontId="7" fillId="9" borderId="4" xfId="0" applyFont="1" applyFill="1" applyBorder="1" applyAlignment="1">
      <alignment horizontal="center"/>
    </xf>
    <xf numFmtId="0" fontId="7" fillId="9" borderId="5" xfId="0" applyFont="1" applyFill="1" applyBorder="1" applyAlignment="1">
      <alignment horizontal="center"/>
    </xf>
    <xf numFmtId="0" fontId="2" fillId="3"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35"/>
  <sheetViews>
    <sheetView tabSelected="1" topLeftCell="A98" zoomScale="85" zoomScaleNormal="85" workbookViewId="0">
      <selection activeCell="L126" sqref="L126"/>
    </sheetView>
  </sheetViews>
  <sheetFormatPr defaultRowHeight="15" x14ac:dyDescent="0.25"/>
  <cols>
    <col min="2" max="2" width="50" customWidth="1"/>
    <col min="3" max="3" width="25" customWidth="1"/>
    <col min="4" max="4" width="9.5703125" bestFit="1" customWidth="1"/>
    <col min="6" max="6" width="14.42578125" customWidth="1"/>
    <col min="7" max="7" width="16.140625" customWidth="1"/>
    <col min="8" max="8" width="16" customWidth="1"/>
    <col min="9" max="9" width="12.7109375" customWidth="1"/>
    <col min="10" max="10" width="9.28515625" customWidth="1"/>
    <col min="11" max="11" width="16.7109375" customWidth="1"/>
    <col min="12" max="13" width="15.140625" customWidth="1"/>
    <col min="14" max="14" width="14.140625" customWidth="1"/>
    <col min="15" max="15" width="10.28515625" style="85" customWidth="1"/>
    <col min="16" max="16" width="12" customWidth="1"/>
    <col min="17" max="17" width="13.140625" customWidth="1"/>
    <col min="18" max="18" width="10.28515625" style="63" customWidth="1"/>
    <col min="19" max="19" width="15.7109375" customWidth="1"/>
    <col min="20" max="20" width="14.28515625" customWidth="1"/>
    <col min="21" max="21" width="10.28515625" customWidth="1"/>
    <col min="22" max="22" width="13.140625" customWidth="1"/>
    <col min="23" max="23" width="15.140625" customWidth="1"/>
    <col min="24" max="24" width="10.28515625" customWidth="1"/>
    <col min="25" max="25" width="13.140625" customWidth="1"/>
    <col min="26" max="26" width="15.140625" customWidth="1"/>
    <col min="27" max="27" width="21.7109375" customWidth="1"/>
    <col min="28" max="28" width="22.5703125" style="51" customWidth="1"/>
    <col min="29" max="29" width="15.5703125" style="51" customWidth="1"/>
  </cols>
  <sheetData>
    <row r="1" spans="1:29" ht="46.5" customHeight="1" x14ac:dyDescent="0.25">
      <c r="A1" s="105" t="s">
        <v>138</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row>
    <row r="2" spans="1:29" ht="48" customHeight="1" x14ac:dyDescent="0.35">
      <c r="A2" s="104" t="s">
        <v>195</v>
      </c>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row>
    <row r="3" spans="1:29" ht="122.25" customHeight="1" x14ac:dyDescent="0.25">
      <c r="A3" s="6" t="s">
        <v>0</v>
      </c>
      <c r="B3" s="109" t="s">
        <v>196</v>
      </c>
      <c r="C3" s="109"/>
      <c r="D3" s="109"/>
      <c r="E3" s="109"/>
      <c r="F3" s="109"/>
      <c r="G3" s="109"/>
      <c r="H3" s="109"/>
      <c r="I3" s="91" t="s">
        <v>19</v>
      </c>
      <c r="J3" s="92"/>
      <c r="K3" s="93"/>
      <c r="L3" s="91" t="s">
        <v>130</v>
      </c>
      <c r="M3" s="92"/>
      <c r="N3" s="93"/>
      <c r="O3" s="91" t="s">
        <v>131</v>
      </c>
      <c r="P3" s="92"/>
      <c r="Q3" s="93"/>
      <c r="R3" s="91" t="s">
        <v>132</v>
      </c>
      <c r="S3" s="92"/>
      <c r="T3" s="93"/>
      <c r="U3" s="91" t="s">
        <v>133</v>
      </c>
      <c r="V3" s="92"/>
      <c r="W3" s="93"/>
      <c r="X3" s="91" t="s">
        <v>140</v>
      </c>
      <c r="Y3" s="92"/>
      <c r="Z3" s="93"/>
      <c r="AA3" s="28"/>
      <c r="AB3" s="107"/>
      <c r="AC3" s="107"/>
    </row>
    <row r="4" spans="1:29" ht="65.25" customHeight="1" x14ac:dyDescent="0.25">
      <c r="A4" s="7" t="s">
        <v>16</v>
      </c>
      <c r="B4" s="108" t="s">
        <v>184</v>
      </c>
      <c r="C4" s="108"/>
      <c r="D4" s="108"/>
      <c r="E4" s="108"/>
      <c r="F4" s="108"/>
      <c r="G4" s="108"/>
      <c r="H4" s="108"/>
      <c r="I4" s="91" t="s">
        <v>221</v>
      </c>
      <c r="J4" s="92"/>
      <c r="K4" s="93"/>
      <c r="L4" s="91" t="s">
        <v>224</v>
      </c>
      <c r="M4" s="92"/>
      <c r="N4" s="93"/>
      <c r="O4" s="91" t="s">
        <v>227</v>
      </c>
      <c r="P4" s="92"/>
      <c r="Q4" s="93"/>
      <c r="R4" s="91" t="s">
        <v>139</v>
      </c>
      <c r="S4" s="92"/>
      <c r="T4" s="93"/>
      <c r="U4" s="91" t="s">
        <v>139</v>
      </c>
      <c r="V4" s="92"/>
      <c r="W4" s="93"/>
      <c r="X4" s="91" t="s">
        <v>139</v>
      </c>
      <c r="Y4" s="92"/>
      <c r="Z4" s="93"/>
      <c r="AA4" s="1" t="s">
        <v>123</v>
      </c>
      <c r="AB4" s="107"/>
      <c r="AC4" s="107"/>
    </row>
    <row r="5" spans="1:29" ht="71.25" customHeight="1" x14ac:dyDescent="0.25">
      <c r="A5" s="8"/>
      <c r="B5" s="9" t="s">
        <v>2</v>
      </c>
      <c r="C5" s="9" t="s">
        <v>125</v>
      </c>
      <c r="D5" s="9" t="s">
        <v>3</v>
      </c>
      <c r="E5" s="9" t="s">
        <v>6</v>
      </c>
      <c r="F5" s="10" t="s">
        <v>23</v>
      </c>
      <c r="G5" s="9" t="s">
        <v>5</v>
      </c>
      <c r="H5" s="9" t="s">
        <v>4</v>
      </c>
      <c r="I5" s="1" t="s">
        <v>20</v>
      </c>
      <c r="J5" s="1" t="s">
        <v>128</v>
      </c>
      <c r="K5" s="1" t="s">
        <v>124</v>
      </c>
      <c r="L5" s="1" t="s">
        <v>20</v>
      </c>
      <c r="M5" s="1" t="s">
        <v>128</v>
      </c>
      <c r="N5" s="1" t="s">
        <v>124</v>
      </c>
      <c r="O5" s="1" t="s">
        <v>20</v>
      </c>
      <c r="P5" s="1" t="s">
        <v>128</v>
      </c>
      <c r="Q5" s="1" t="s">
        <v>124</v>
      </c>
      <c r="R5" s="59" t="s">
        <v>20</v>
      </c>
      <c r="S5" s="1" t="s">
        <v>128</v>
      </c>
      <c r="T5" s="1" t="s">
        <v>124</v>
      </c>
      <c r="U5" s="1" t="s">
        <v>20</v>
      </c>
      <c r="V5" s="1" t="s">
        <v>128</v>
      </c>
      <c r="W5" s="1" t="s">
        <v>124</v>
      </c>
      <c r="X5" s="1" t="s">
        <v>20</v>
      </c>
      <c r="Y5" s="1" t="s">
        <v>128</v>
      </c>
      <c r="Z5" s="1" t="s">
        <v>124</v>
      </c>
      <c r="AA5" s="28"/>
      <c r="AB5" s="45"/>
      <c r="AC5" s="46"/>
    </row>
    <row r="6" spans="1:29" x14ac:dyDescent="0.25">
      <c r="A6" s="70">
        <v>1</v>
      </c>
      <c r="B6" s="42" t="s">
        <v>225</v>
      </c>
      <c r="C6" s="9">
        <v>1</v>
      </c>
      <c r="D6" s="8" t="s">
        <v>17</v>
      </c>
      <c r="E6" s="8" t="s">
        <v>15</v>
      </c>
      <c r="F6" s="8">
        <v>12</v>
      </c>
      <c r="G6" s="41">
        <v>120.17185107</v>
      </c>
      <c r="H6" s="41">
        <f>SUM(G6*F6)</f>
        <v>1442.06221284</v>
      </c>
      <c r="I6" s="59">
        <v>1</v>
      </c>
      <c r="J6" s="1"/>
      <c r="K6" s="43">
        <f>SUM(I6*G6)</f>
        <v>120.17185107</v>
      </c>
      <c r="L6" s="59">
        <v>6</v>
      </c>
      <c r="M6" s="43"/>
      <c r="N6" s="43">
        <f>SUM(L6*G6)</f>
        <v>721.03110642000001</v>
      </c>
      <c r="O6" s="59">
        <v>6</v>
      </c>
      <c r="P6" s="43"/>
      <c r="Q6" s="43">
        <f>SUM(O6*G6)</f>
        <v>721.03110642000001</v>
      </c>
      <c r="R6" s="59"/>
      <c r="S6" s="43"/>
      <c r="T6" s="43">
        <f>SUM(R6*G6)</f>
        <v>0</v>
      </c>
      <c r="U6" s="59"/>
      <c r="V6" s="43"/>
      <c r="W6" s="43">
        <f>SUM(U6*G6)</f>
        <v>0</v>
      </c>
      <c r="X6" s="59"/>
      <c r="Y6" s="43"/>
      <c r="Z6" s="43">
        <f>SUM(X6*G6)</f>
        <v>0</v>
      </c>
      <c r="AA6" s="54">
        <f>SUM(F6-I6-L6-O6-R6-U6-X6)</f>
        <v>-1</v>
      </c>
      <c r="AB6" s="45"/>
      <c r="AC6" s="46"/>
    </row>
    <row r="7" spans="1:29" x14ac:dyDescent="0.25">
      <c r="A7" s="8" t="s">
        <v>1</v>
      </c>
      <c r="B7" s="8" t="s">
        <v>225</v>
      </c>
      <c r="C7" s="11">
        <v>1</v>
      </c>
      <c r="D7" s="8" t="s">
        <v>17</v>
      </c>
      <c r="E7" s="8" t="s">
        <v>15</v>
      </c>
      <c r="F7" s="8">
        <v>12</v>
      </c>
      <c r="G7" s="41">
        <v>120.17185107</v>
      </c>
      <c r="H7" s="41">
        <f t="shared" ref="H7:H33" si="0">SUM(G7*F7)</f>
        <v>1442.06221284</v>
      </c>
      <c r="I7" s="59">
        <v>1</v>
      </c>
      <c r="J7" s="38"/>
      <c r="K7" s="43">
        <f>SUM(I7*G7)</f>
        <v>120.17185107</v>
      </c>
      <c r="L7" s="81"/>
      <c r="M7" s="44"/>
      <c r="N7" s="43">
        <f t="shared" ref="N7:N32" si="1">SUM(L7*G7)</f>
        <v>0</v>
      </c>
      <c r="O7" s="81"/>
      <c r="P7" s="44"/>
      <c r="Q7" s="43">
        <f t="shared" ref="Q7:Q33" si="2">SUM(O7*G7)</f>
        <v>0</v>
      </c>
      <c r="R7" s="30"/>
      <c r="S7" s="44"/>
      <c r="T7" s="43">
        <f t="shared" ref="T7:T32" si="3">SUM(R7*G7)</f>
        <v>0</v>
      </c>
      <c r="U7" s="30"/>
      <c r="V7" s="44"/>
      <c r="W7" s="43">
        <f t="shared" ref="W7:W32" si="4">SUM(U7*G7)</f>
        <v>0</v>
      </c>
      <c r="X7" s="30"/>
      <c r="Y7" s="44"/>
      <c r="Z7" s="43">
        <f t="shared" ref="Z7:Z33" si="5">SUM(X7*G7)</f>
        <v>0</v>
      </c>
      <c r="AA7" s="54">
        <f t="shared" ref="AA7:AA33" si="6">SUM(F7-I7-L7-O7-R7-U7-X7)</f>
        <v>11</v>
      </c>
      <c r="AB7" s="47"/>
      <c r="AC7" s="48"/>
    </row>
    <row r="8" spans="1:29" x14ac:dyDescent="0.25">
      <c r="A8" s="8" t="s">
        <v>7</v>
      </c>
      <c r="B8" s="8" t="s">
        <v>225</v>
      </c>
      <c r="C8" s="11">
        <v>1</v>
      </c>
      <c r="D8" s="8" t="s">
        <v>17</v>
      </c>
      <c r="E8" s="8" t="s">
        <v>15</v>
      </c>
      <c r="F8" s="8">
        <v>12</v>
      </c>
      <c r="G8" s="41">
        <v>120.17185107</v>
      </c>
      <c r="H8" s="41">
        <f t="shared" si="0"/>
        <v>1442.06221284</v>
      </c>
      <c r="I8" s="59">
        <v>1</v>
      </c>
      <c r="J8" s="38"/>
      <c r="K8" s="43">
        <f t="shared" ref="K8:K32" si="7">SUM(I8*G8)</f>
        <v>120.17185107</v>
      </c>
      <c r="L8" s="30"/>
      <c r="M8" s="44"/>
      <c r="N8" s="43">
        <f t="shared" si="1"/>
        <v>0</v>
      </c>
      <c r="O8" s="81"/>
      <c r="P8" s="44"/>
      <c r="Q8" s="43">
        <f t="shared" si="2"/>
        <v>0</v>
      </c>
      <c r="R8" s="30"/>
      <c r="S8" s="44"/>
      <c r="T8" s="43">
        <f t="shared" si="3"/>
        <v>0</v>
      </c>
      <c r="U8" s="30"/>
      <c r="V8" s="44"/>
      <c r="W8" s="43">
        <f t="shared" si="4"/>
        <v>0</v>
      </c>
      <c r="X8" s="30"/>
      <c r="Y8" s="44"/>
      <c r="Z8" s="43">
        <f t="shared" si="5"/>
        <v>0</v>
      </c>
      <c r="AA8" s="54">
        <f t="shared" si="6"/>
        <v>11</v>
      </c>
      <c r="AB8" s="47"/>
      <c r="AC8" s="48"/>
    </row>
    <row r="9" spans="1:29" x14ac:dyDescent="0.25">
      <c r="A9" s="8" t="s">
        <v>8</v>
      </c>
      <c r="B9" s="8" t="s">
        <v>225</v>
      </c>
      <c r="C9" s="11">
        <v>1</v>
      </c>
      <c r="D9" s="8" t="s">
        <v>17</v>
      </c>
      <c r="E9" s="8" t="s">
        <v>15</v>
      </c>
      <c r="F9" s="8">
        <v>12</v>
      </c>
      <c r="G9" s="41">
        <v>120.17185107</v>
      </c>
      <c r="H9" s="41">
        <f t="shared" si="0"/>
        <v>1442.06221284</v>
      </c>
      <c r="I9" s="59">
        <v>1</v>
      </c>
      <c r="J9" s="39"/>
      <c r="K9" s="43">
        <f t="shared" si="7"/>
        <v>120.17185107</v>
      </c>
      <c r="L9" s="30"/>
      <c r="M9" s="44"/>
      <c r="N9" s="43">
        <f t="shared" si="1"/>
        <v>0</v>
      </c>
      <c r="O9" s="81"/>
      <c r="P9" s="44"/>
      <c r="Q9" s="43">
        <f t="shared" si="2"/>
        <v>0</v>
      </c>
      <c r="R9" s="30"/>
      <c r="S9" s="44"/>
      <c r="T9" s="43">
        <f t="shared" si="3"/>
        <v>0</v>
      </c>
      <c r="U9" s="30"/>
      <c r="V9" s="44"/>
      <c r="W9" s="43">
        <f t="shared" si="4"/>
        <v>0</v>
      </c>
      <c r="X9" s="30"/>
      <c r="Y9" s="44"/>
      <c r="Z9" s="43">
        <f t="shared" si="5"/>
        <v>0</v>
      </c>
      <c r="AA9" s="54">
        <f t="shared" si="6"/>
        <v>11</v>
      </c>
      <c r="AB9" s="49"/>
      <c r="AC9" s="48"/>
    </row>
    <row r="10" spans="1:29" ht="15.75" customHeight="1" x14ac:dyDescent="0.25">
      <c r="A10" s="8" t="s">
        <v>9</v>
      </c>
      <c r="B10" s="8" t="s">
        <v>225</v>
      </c>
      <c r="C10" s="11">
        <v>1</v>
      </c>
      <c r="D10" s="8" t="s">
        <v>17</v>
      </c>
      <c r="E10" s="8" t="s">
        <v>15</v>
      </c>
      <c r="F10" s="8">
        <v>12</v>
      </c>
      <c r="G10" s="41">
        <v>120.17185107</v>
      </c>
      <c r="H10" s="41">
        <f t="shared" si="0"/>
        <v>1442.06221284</v>
      </c>
      <c r="I10" s="59">
        <v>1</v>
      </c>
      <c r="J10" s="37"/>
      <c r="K10" s="43">
        <f t="shared" si="7"/>
        <v>120.17185107</v>
      </c>
      <c r="L10" s="30"/>
      <c r="M10" s="40"/>
      <c r="N10" s="43">
        <f t="shared" si="1"/>
        <v>0</v>
      </c>
      <c r="O10" s="81"/>
      <c r="P10" s="44"/>
      <c r="Q10" s="43">
        <f t="shared" si="2"/>
        <v>0</v>
      </c>
      <c r="R10" s="30"/>
      <c r="S10" s="44"/>
      <c r="T10" s="43">
        <f t="shared" si="3"/>
        <v>0</v>
      </c>
      <c r="U10" s="30"/>
      <c r="V10" s="44"/>
      <c r="W10" s="43">
        <f t="shared" si="4"/>
        <v>0</v>
      </c>
      <c r="X10" s="30"/>
      <c r="Y10" s="44"/>
      <c r="Z10" s="43">
        <f t="shared" si="5"/>
        <v>0</v>
      </c>
      <c r="AA10" s="54">
        <f t="shared" si="6"/>
        <v>11</v>
      </c>
      <c r="AB10" s="49"/>
      <c r="AC10" s="48"/>
    </row>
    <row r="11" spans="1:29" x14ac:dyDescent="0.25">
      <c r="A11" s="8" t="s">
        <v>10</v>
      </c>
      <c r="B11" s="8" t="s">
        <v>225</v>
      </c>
      <c r="C11" s="11">
        <v>1</v>
      </c>
      <c r="D11" s="8" t="s">
        <v>17</v>
      </c>
      <c r="E11" s="8" t="s">
        <v>15</v>
      </c>
      <c r="F11" s="8">
        <v>12</v>
      </c>
      <c r="G11" s="41">
        <v>120.17185107</v>
      </c>
      <c r="H11" s="41">
        <f t="shared" si="0"/>
        <v>1442.06221284</v>
      </c>
      <c r="I11" s="59">
        <v>1</v>
      </c>
      <c r="J11" s="40"/>
      <c r="K11" s="43">
        <f t="shared" si="7"/>
        <v>120.17185107</v>
      </c>
      <c r="L11" s="30"/>
      <c r="M11" s="40"/>
      <c r="N11" s="43">
        <f t="shared" si="1"/>
        <v>0</v>
      </c>
      <c r="O11" s="81"/>
      <c r="P11" s="44"/>
      <c r="Q11" s="43">
        <f t="shared" si="2"/>
        <v>0</v>
      </c>
      <c r="R11" s="30"/>
      <c r="S11" s="44"/>
      <c r="T11" s="43">
        <f t="shared" si="3"/>
        <v>0</v>
      </c>
      <c r="U11" s="30"/>
      <c r="V11" s="44"/>
      <c r="W11" s="43">
        <f t="shared" si="4"/>
        <v>0</v>
      </c>
      <c r="X11" s="30"/>
      <c r="Y11" s="44"/>
      <c r="Z11" s="43">
        <f t="shared" si="5"/>
        <v>0</v>
      </c>
      <c r="AA11" s="54">
        <f t="shared" si="6"/>
        <v>11</v>
      </c>
      <c r="AB11" s="49"/>
      <c r="AC11" s="48"/>
    </row>
    <row r="12" spans="1:29" x14ac:dyDescent="0.25">
      <c r="A12" s="8" t="s">
        <v>11</v>
      </c>
      <c r="B12" s="8" t="s">
        <v>226</v>
      </c>
      <c r="C12" s="11">
        <v>1</v>
      </c>
      <c r="D12" s="8" t="s">
        <v>17</v>
      </c>
      <c r="E12" s="8" t="s">
        <v>15</v>
      </c>
      <c r="F12" s="8">
        <v>12</v>
      </c>
      <c r="G12" s="12">
        <v>100.087605</v>
      </c>
      <c r="H12" s="41">
        <f t="shared" si="0"/>
        <v>1201.05126</v>
      </c>
      <c r="I12" s="59">
        <v>1</v>
      </c>
      <c r="J12" s="40"/>
      <c r="K12" s="43">
        <f t="shared" si="7"/>
        <v>100.087605</v>
      </c>
      <c r="L12" s="81">
        <v>5</v>
      </c>
      <c r="M12" s="40"/>
      <c r="N12" s="43">
        <f t="shared" si="1"/>
        <v>500.43802499999998</v>
      </c>
      <c r="O12" s="81">
        <v>5</v>
      </c>
      <c r="P12" s="44"/>
      <c r="Q12" s="43">
        <f t="shared" si="2"/>
        <v>500.43802499999998</v>
      </c>
      <c r="R12" s="30"/>
      <c r="S12" s="44"/>
      <c r="T12" s="43">
        <f t="shared" si="3"/>
        <v>0</v>
      </c>
      <c r="U12" s="30"/>
      <c r="V12" s="44"/>
      <c r="W12" s="43">
        <f t="shared" si="4"/>
        <v>0</v>
      </c>
      <c r="X12" s="30"/>
      <c r="Y12" s="44"/>
      <c r="Z12" s="43">
        <f t="shared" si="5"/>
        <v>0</v>
      </c>
      <c r="AA12" s="54">
        <f t="shared" si="6"/>
        <v>1</v>
      </c>
      <c r="AB12" s="49"/>
      <c r="AC12" s="48"/>
    </row>
    <row r="13" spans="1:29" x14ac:dyDescent="0.25">
      <c r="A13" s="8" t="s">
        <v>12</v>
      </c>
      <c r="B13" s="8" t="s">
        <v>226</v>
      </c>
      <c r="C13" s="11">
        <v>1</v>
      </c>
      <c r="D13" s="8" t="s">
        <v>17</v>
      </c>
      <c r="E13" s="8" t="s">
        <v>15</v>
      </c>
      <c r="F13" s="8">
        <v>12</v>
      </c>
      <c r="G13" s="12">
        <v>100.087605</v>
      </c>
      <c r="H13" s="41">
        <f t="shared" si="0"/>
        <v>1201.05126</v>
      </c>
      <c r="I13" s="59">
        <v>1</v>
      </c>
      <c r="J13" s="40"/>
      <c r="K13" s="43">
        <f t="shared" si="7"/>
        <v>100.087605</v>
      </c>
      <c r="L13" s="30"/>
      <c r="M13" s="40"/>
      <c r="N13" s="43">
        <f t="shared" si="1"/>
        <v>0</v>
      </c>
      <c r="O13" s="81"/>
      <c r="P13" s="44"/>
      <c r="Q13" s="43">
        <f t="shared" si="2"/>
        <v>0</v>
      </c>
      <c r="R13" s="30"/>
      <c r="S13" s="44"/>
      <c r="T13" s="43">
        <f t="shared" si="3"/>
        <v>0</v>
      </c>
      <c r="U13" s="30"/>
      <c r="V13" s="44"/>
      <c r="W13" s="43">
        <f t="shared" si="4"/>
        <v>0</v>
      </c>
      <c r="X13" s="30"/>
      <c r="Y13" s="44"/>
      <c r="Z13" s="43">
        <f t="shared" si="5"/>
        <v>0</v>
      </c>
      <c r="AA13" s="54">
        <f t="shared" si="6"/>
        <v>11</v>
      </c>
      <c r="AB13" s="49"/>
      <c r="AC13" s="48"/>
    </row>
    <row r="14" spans="1:29" x14ac:dyDescent="0.25">
      <c r="A14" s="8" t="s">
        <v>13</v>
      </c>
      <c r="B14" s="8" t="s">
        <v>226</v>
      </c>
      <c r="C14" s="11">
        <v>1</v>
      </c>
      <c r="D14" s="8" t="s">
        <v>17</v>
      </c>
      <c r="E14" s="8" t="s">
        <v>15</v>
      </c>
      <c r="F14" s="8">
        <v>12</v>
      </c>
      <c r="G14" s="12">
        <v>100.087605</v>
      </c>
      <c r="H14" s="41">
        <f t="shared" si="0"/>
        <v>1201.05126</v>
      </c>
      <c r="I14" s="59">
        <v>1</v>
      </c>
      <c r="J14" s="40"/>
      <c r="K14" s="43">
        <f t="shared" si="7"/>
        <v>100.087605</v>
      </c>
      <c r="L14" s="30"/>
      <c r="M14" s="40"/>
      <c r="N14" s="43">
        <f t="shared" si="1"/>
        <v>0</v>
      </c>
      <c r="O14" s="81"/>
      <c r="P14" s="44"/>
      <c r="Q14" s="43">
        <f t="shared" si="2"/>
        <v>0</v>
      </c>
      <c r="R14" s="30"/>
      <c r="S14" s="44"/>
      <c r="T14" s="43">
        <f>SUM(R14*G14)</f>
        <v>0</v>
      </c>
      <c r="U14" s="30"/>
      <c r="V14" s="44"/>
      <c r="W14" s="43">
        <f>SUM(U14*G14)</f>
        <v>0</v>
      </c>
      <c r="X14" s="30"/>
      <c r="Y14" s="44"/>
      <c r="Z14" s="43">
        <f t="shared" si="5"/>
        <v>0</v>
      </c>
      <c r="AA14" s="54">
        <f t="shared" si="6"/>
        <v>11</v>
      </c>
      <c r="AB14" s="48"/>
      <c r="AC14" s="48"/>
    </row>
    <row r="15" spans="1:29" x14ac:dyDescent="0.25">
      <c r="A15" s="8" t="s">
        <v>14</v>
      </c>
      <c r="B15" s="8" t="s">
        <v>226</v>
      </c>
      <c r="C15" s="11">
        <v>1</v>
      </c>
      <c r="D15" s="8" t="s">
        <v>17</v>
      </c>
      <c r="E15" s="8" t="s">
        <v>15</v>
      </c>
      <c r="F15" s="8">
        <v>12</v>
      </c>
      <c r="G15" s="12">
        <v>100.087605</v>
      </c>
      <c r="H15" s="41">
        <f t="shared" si="0"/>
        <v>1201.05126</v>
      </c>
      <c r="I15" s="59">
        <v>1</v>
      </c>
      <c r="J15" s="40"/>
      <c r="K15" s="43">
        <f t="shared" si="7"/>
        <v>100.087605</v>
      </c>
      <c r="L15" s="30"/>
      <c r="M15" s="40"/>
      <c r="N15" s="43">
        <f t="shared" si="1"/>
        <v>0</v>
      </c>
      <c r="O15" s="81"/>
      <c r="P15" s="44"/>
      <c r="Q15" s="43">
        <f t="shared" si="2"/>
        <v>0</v>
      </c>
      <c r="R15" s="30"/>
      <c r="S15" s="44"/>
      <c r="T15" s="43">
        <f t="shared" si="3"/>
        <v>0</v>
      </c>
      <c r="U15" s="30"/>
      <c r="V15" s="44"/>
      <c r="W15" s="43">
        <f t="shared" si="4"/>
        <v>0</v>
      </c>
      <c r="X15" s="30"/>
      <c r="Y15" s="44"/>
      <c r="Z15" s="43">
        <f t="shared" si="5"/>
        <v>0</v>
      </c>
      <c r="AA15" s="54">
        <f t="shared" si="6"/>
        <v>11</v>
      </c>
      <c r="AB15" s="48"/>
      <c r="AC15" s="48"/>
    </row>
    <row r="16" spans="1:29" x14ac:dyDescent="0.25">
      <c r="A16" s="8" t="s">
        <v>149</v>
      </c>
      <c r="B16" s="8" t="s">
        <v>226</v>
      </c>
      <c r="C16" s="11">
        <v>1</v>
      </c>
      <c r="D16" s="8" t="s">
        <v>17</v>
      </c>
      <c r="E16" s="8" t="s">
        <v>15</v>
      </c>
      <c r="F16" s="8">
        <v>12</v>
      </c>
      <c r="G16" s="12">
        <v>100.087605</v>
      </c>
      <c r="H16" s="41">
        <f t="shared" si="0"/>
        <v>1201.05126</v>
      </c>
      <c r="I16" s="59">
        <v>1</v>
      </c>
      <c r="J16" s="37"/>
      <c r="K16" s="43">
        <f t="shared" si="7"/>
        <v>100.087605</v>
      </c>
      <c r="L16" s="30"/>
      <c r="M16" s="44"/>
      <c r="N16" s="43">
        <f t="shared" si="1"/>
        <v>0</v>
      </c>
      <c r="O16" s="81"/>
      <c r="P16" s="44"/>
      <c r="Q16" s="43">
        <f t="shared" si="2"/>
        <v>0</v>
      </c>
      <c r="R16" s="30"/>
      <c r="S16" s="44"/>
      <c r="T16" s="43">
        <f t="shared" si="3"/>
        <v>0</v>
      </c>
      <c r="U16" s="30"/>
      <c r="V16" s="44"/>
      <c r="W16" s="43">
        <f t="shared" si="4"/>
        <v>0</v>
      </c>
      <c r="X16" s="30"/>
      <c r="Y16" s="44"/>
      <c r="Z16" s="43">
        <f t="shared" si="5"/>
        <v>0</v>
      </c>
      <c r="AA16" s="54">
        <f t="shared" si="6"/>
        <v>11</v>
      </c>
      <c r="AB16" s="48"/>
      <c r="AC16" s="48"/>
    </row>
    <row r="17" spans="1:29" x14ac:dyDescent="0.25">
      <c r="A17" s="42" t="s">
        <v>150</v>
      </c>
      <c r="B17" s="42" t="s">
        <v>180</v>
      </c>
      <c r="C17" s="11">
        <v>1</v>
      </c>
      <c r="D17" s="8" t="s">
        <v>17</v>
      </c>
      <c r="E17" s="8" t="s">
        <v>15</v>
      </c>
      <c r="F17" s="8">
        <v>12</v>
      </c>
      <c r="G17" s="12">
        <v>44.483379999999997</v>
      </c>
      <c r="H17" s="41">
        <f t="shared" si="0"/>
        <v>533.8005599999999</v>
      </c>
      <c r="I17" s="59">
        <v>1</v>
      </c>
      <c r="J17" s="37"/>
      <c r="K17" s="43">
        <f t="shared" si="7"/>
        <v>44.483379999999997</v>
      </c>
      <c r="L17" s="30"/>
      <c r="M17" s="44"/>
      <c r="N17" s="43">
        <f t="shared" si="1"/>
        <v>0</v>
      </c>
      <c r="O17" s="81">
        <v>2</v>
      </c>
      <c r="P17" s="44"/>
      <c r="Q17" s="43">
        <f t="shared" si="2"/>
        <v>88.966759999999994</v>
      </c>
      <c r="R17" s="30"/>
      <c r="S17" s="44"/>
      <c r="T17" s="43">
        <f t="shared" si="3"/>
        <v>0</v>
      </c>
      <c r="U17" s="30"/>
      <c r="V17" s="44"/>
      <c r="W17" s="43">
        <f t="shared" si="4"/>
        <v>0</v>
      </c>
      <c r="X17" s="30"/>
      <c r="Y17" s="44"/>
      <c r="Z17" s="43">
        <f t="shared" si="5"/>
        <v>0</v>
      </c>
      <c r="AA17" s="54">
        <f t="shared" si="6"/>
        <v>9</v>
      </c>
      <c r="AB17" s="48"/>
      <c r="AC17" s="48"/>
    </row>
    <row r="18" spans="1:29" x14ac:dyDescent="0.25">
      <c r="A18" s="8" t="s">
        <v>151</v>
      </c>
      <c r="B18" s="8" t="s">
        <v>180</v>
      </c>
      <c r="C18" s="11">
        <v>1</v>
      </c>
      <c r="D18" s="8" t="s">
        <v>17</v>
      </c>
      <c r="E18" s="8" t="s">
        <v>15</v>
      </c>
      <c r="F18" s="8">
        <v>12</v>
      </c>
      <c r="G18" s="12">
        <v>44.483379999999997</v>
      </c>
      <c r="H18" s="41">
        <f t="shared" si="0"/>
        <v>533.8005599999999</v>
      </c>
      <c r="I18" s="59">
        <v>1</v>
      </c>
      <c r="J18" s="37"/>
      <c r="K18" s="43">
        <f t="shared" si="7"/>
        <v>44.483379999999997</v>
      </c>
      <c r="L18" s="81">
        <v>2</v>
      </c>
      <c r="M18" s="44"/>
      <c r="N18" s="43">
        <f t="shared" si="1"/>
        <v>88.966759999999994</v>
      </c>
      <c r="O18" s="81"/>
      <c r="P18" s="44"/>
      <c r="Q18" s="43">
        <f t="shared" si="2"/>
        <v>0</v>
      </c>
      <c r="R18" s="30"/>
      <c r="S18" s="44"/>
      <c r="T18" s="43">
        <f t="shared" si="3"/>
        <v>0</v>
      </c>
      <c r="U18" s="30"/>
      <c r="V18" s="44"/>
      <c r="W18" s="43">
        <f t="shared" si="4"/>
        <v>0</v>
      </c>
      <c r="X18" s="30"/>
      <c r="Y18" s="44"/>
      <c r="Z18" s="43">
        <f t="shared" si="5"/>
        <v>0</v>
      </c>
      <c r="AA18" s="54">
        <f t="shared" si="6"/>
        <v>9</v>
      </c>
      <c r="AB18" s="48"/>
      <c r="AC18" s="48"/>
    </row>
    <row r="19" spans="1:29" x14ac:dyDescent="0.25">
      <c r="A19" s="8" t="s">
        <v>152</v>
      </c>
      <c r="B19" s="8" t="s">
        <v>181</v>
      </c>
      <c r="C19" s="11">
        <v>1</v>
      </c>
      <c r="D19" s="8" t="s">
        <v>17</v>
      </c>
      <c r="E19" s="8" t="s">
        <v>15</v>
      </c>
      <c r="F19" s="8">
        <v>12</v>
      </c>
      <c r="G19" s="12">
        <v>240.210252</v>
      </c>
      <c r="H19" s="41">
        <f t="shared" si="0"/>
        <v>2882.5230240000001</v>
      </c>
      <c r="I19" s="59">
        <v>1</v>
      </c>
      <c r="J19" s="37"/>
      <c r="K19" s="43">
        <f t="shared" si="7"/>
        <v>240.210252</v>
      </c>
      <c r="L19" s="81">
        <v>12</v>
      </c>
      <c r="M19" s="44"/>
      <c r="N19" s="43">
        <f t="shared" si="1"/>
        <v>2882.5230240000001</v>
      </c>
      <c r="O19" s="81">
        <v>12</v>
      </c>
      <c r="P19" s="44"/>
      <c r="Q19" s="43">
        <f t="shared" si="2"/>
        <v>2882.5230240000001</v>
      </c>
      <c r="R19" s="30"/>
      <c r="S19" s="44"/>
      <c r="T19" s="43">
        <f t="shared" si="3"/>
        <v>0</v>
      </c>
      <c r="U19" s="30"/>
      <c r="V19" s="44"/>
      <c r="W19" s="43">
        <f t="shared" si="4"/>
        <v>0</v>
      </c>
      <c r="X19" s="30"/>
      <c r="Y19" s="44"/>
      <c r="Z19" s="43">
        <f t="shared" si="5"/>
        <v>0</v>
      </c>
      <c r="AA19" s="54">
        <f t="shared" si="6"/>
        <v>-13</v>
      </c>
      <c r="AB19" s="48"/>
      <c r="AC19" s="48"/>
    </row>
    <row r="20" spans="1:29" ht="15.75" customHeight="1" x14ac:dyDescent="0.25">
      <c r="A20" s="8" t="s">
        <v>153</v>
      </c>
      <c r="B20" s="8" t="s">
        <v>181</v>
      </c>
      <c r="C20" s="11">
        <v>1</v>
      </c>
      <c r="D20" s="8" t="s">
        <v>17</v>
      </c>
      <c r="E20" s="8" t="s">
        <v>15</v>
      </c>
      <c r="F20" s="8">
        <v>12</v>
      </c>
      <c r="G20" s="12">
        <v>240.210252</v>
      </c>
      <c r="H20" s="41">
        <f t="shared" si="0"/>
        <v>2882.5230240000001</v>
      </c>
      <c r="I20" s="59">
        <v>1</v>
      </c>
      <c r="J20" s="35"/>
      <c r="K20" s="43">
        <f t="shared" si="7"/>
        <v>240.210252</v>
      </c>
      <c r="L20" s="30"/>
      <c r="M20" s="44"/>
      <c r="N20" s="43">
        <f t="shared" si="1"/>
        <v>0</v>
      </c>
      <c r="O20" s="81"/>
      <c r="P20" s="44"/>
      <c r="Q20" s="43">
        <f t="shared" si="2"/>
        <v>0</v>
      </c>
      <c r="R20" s="30"/>
      <c r="S20" s="44"/>
      <c r="T20" s="43">
        <f t="shared" si="3"/>
        <v>0</v>
      </c>
      <c r="U20" s="30"/>
      <c r="V20" s="44"/>
      <c r="W20" s="43">
        <f t="shared" si="4"/>
        <v>0</v>
      </c>
      <c r="X20" s="30"/>
      <c r="Y20" s="44"/>
      <c r="Z20" s="43">
        <f t="shared" si="5"/>
        <v>0</v>
      </c>
      <c r="AA20" s="54">
        <f t="shared" si="6"/>
        <v>11</v>
      </c>
      <c r="AB20" s="48"/>
      <c r="AC20" s="48"/>
    </row>
    <row r="21" spans="1:29" ht="15.75" customHeight="1" x14ac:dyDescent="0.25">
      <c r="A21" s="8" t="s">
        <v>154</v>
      </c>
      <c r="B21" s="8" t="s">
        <v>181</v>
      </c>
      <c r="C21" s="11">
        <v>1</v>
      </c>
      <c r="D21" s="8" t="s">
        <v>17</v>
      </c>
      <c r="E21" s="8" t="s">
        <v>15</v>
      </c>
      <c r="F21" s="8">
        <v>12</v>
      </c>
      <c r="G21" s="12">
        <v>240.210252</v>
      </c>
      <c r="H21" s="41">
        <f t="shared" si="0"/>
        <v>2882.5230240000001</v>
      </c>
      <c r="I21" s="59">
        <v>1</v>
      </c>
      <c r="J21" s="37"/>
      <c r="K21" s="43">
        <f t="shared" si="7"/>
        <v>240.210252</v>
      </c>
      <c r="L21" s="30"/>
      <c r="M21" s="44"/>
      <c r="N21" s="43">
        <f t="shared" si="1"/>
        <v>0</v>
      </c>
      <c r="O21" s="81"/>
      <c r="P21" s="44"/>
      <c r="Q21" s="43">
        <f t="shared" si="2"/>
        <v>0</v>
      </c>
      <c r="R21" s="30"/>
      <c r="S21" s="44"/>
      <c r="T21" s="43">
        <f t="shared" si="3"/>
        <v>0</v>
      </c>
      <c r="U21" s="30"/>
      <c r="V21" s="44"/>
      <c r="W21" s="43">
        <f>SUM(U21*G21)</f>
        <v>0</v>
      </c>
      <c r="X21" s="30"/>
      <c r="Y21" s="44"/>
      <c r="Z21" s="43">
        <f t="shared" si="5"/>
        <v>0</v>
      </c>
      <c r="AA21" s="54">
        <f t="shared" si="6"/>
        <v>11</v>
      </c>
      <c r="AB21" s="48"/>
      <c r="AC21" s="48"/>
    </row>
    <row r="22" spans="1:29" x14ac:dyDescent="0.25">
      <c r="A22" s="8" t="s">
        <v>155</v>
      </c>
      <c r="B22" s="8" t="s">
        <v>181</v>
      </c>
      <c r="C22" s="11">
        <v>1</v>
      </c>
      <c r="D22" s="8" t="s">
        <v>17</v>
      </c>
      <c r="E22" s="8" t="s">
        <v>15</v>
      </c>
      <c r="F22" s="8">
        <v>12</v>
      </c>
      <c r="G22" s="12">
        <v>240.210252</v>
      </c>
      <c r="H22" s="41">
        <f t="shared" si="0"/>
        <v>2882.5230240000001</v>
      </c>
      <c r="I22" s="59">
        <v>1</v>
      </c>
      <c r="J22" s="35"/>
      <c r="K22" s="43">
        <f t="shared" si="7"/>
        <v>240.210252</v>
      </c>
      <c r="L22" s="30"/>
      <c r="M22" s="44"/>
      <c r="N22" s="43">
        <f t="shared" si="1"/>
        <v>0</v>
      </c>
      <c r="O22" s="81"/>
      <c r="P22" s="44"/>
      <c r="Q22" s="43">
        <f t="shared" si="2"/>
        <v>0</v>
      </c>
      <c r="R22" s="30"/>
      <c r="S22" s="44"/>
      <c r="T22" s="43">
        <f t="shared" si="3"/>
        <v>0</v>
      </c>
      <c r="U22" s="30"/>
      <c r="V22" s="44"/>
      <c r="W22" s="43">
        <f t="shared" si="4"/>
        <v>0</v>
      </c>
      <c r="X22" s="30"/>
      <c r="Y22" s="44"/>
      <c r="Z22" s="43">
        <f t="shared" si="5"/>
        <v>0</v>
      </c>
      <c r="AA22" s="54">
        <f t="shared" si="6"/>
        <v>11</v>
      </c>
      <c r="AB22" s="48"/>
      <c r="AC22" s="48"/>
    </row>
    <row r="23" spans="1:29" ht="15.75" customHeight="1" x14ac:dyDescent="0.25">
      <c r="A23" s="8" t="s">
        <v>156</v>
      </c>
      <c r="B23" s="8" t="s">
        <v>181</v>
      </c>
      <c r="C23" s="11">
        <v>1</v>
      </c>
      <c r="D23" s="8" t="s">
        <v>17</v>
      </c>
      <c r="E23" s="8" t="s">
        <v>15</v>
      </c>
      <c r="F23" s="8">
        <v>12</v>
      </c>
      <c r="G23" s="12">
        <v>240.210252</v>
      </c>
      <c r="H23" s="41">
        <f t="shared" si="0"/>
        <v>2882.5230240000001</v>
      </c>
      <c r="I23" s="59">
        <v>1</v>
      </c>
      <c r="J23" s="37"/>
      <c r="K23" s="43">
        <f t="shared" si="7"/>
        <v>240.210252</v>
      </c>
      <c r="L23" s="30"/>
      <c r="M23" s="44"/>
      <c r="N23" s="43">
        <f t="shared" si="1"/>
        <v>0</v>
      </c>
      <c r="O23" s="81"/>
      <c r="P23" s="44"/>
      <c r="Q23" s="43">
        <f t="shared" si="2"/>
        <v>0</v>
      </c>
      <c r="R23" s="30"/>
      <c r="S23" s="44"/>
      <c r="T23" s="43">
        <f t="shared" si="3"/>
        <v>0</v>
      </c>
      <c r="U23" s="30"/>
      <c r="V23" s="44"/>
      <c r="W23" s="43">
        <f t="shared" si="4"/>
        <v>0</v>
      </c>
      <c r="X23" s="30"/>
      <c r="Y23" s="44"/>
      <c r="Z23" s="43">
        <f t="shared" si="5"/>
        <v>0</v>
      </c>
      <c r="AA23" s="54">
        <f>SUM(F23-I23-L23-O23-R23-U23-X23)</f>
        <v>11</v>
      </c>
      <c r="AB23" s="48"/>
      <c r="AC23" s="48"/>
    </row>
    <row r="24" spans="1:29" x14ac:dyDescent="0.25">
      <c r="A24" s="8" t="s">
        <v>157</v>
      </c>
      <c r="B24" s="8" t="s">
        <v>181</v>
      </c>
      <c r="C24" s="11">
        <v>1</v>
      </c>
      <c r="D24" s="8" t="s">
        <v>17</v>
      </c>
      <c r="E24" s="8" t="s">
        <v>15</v>
      </c>
      <c r="F24" s="8">
        <v>12</v>
      </c>
      <c r="G24" s="12">
        <v>240.210252</v>
      </c>
      <c r="H24" s="41">
        <f t="shared" si="0"/>
        <v>2882.5230240000001</v>
      </c>
      <c r="I24" s="59">
        <v>1</v>
      </c>
      <c r="J24" s="37"/>
      <c r="K24" s="43">
        <f>SUM(I24*G24)</f>
        <v>240.210252</v>
      </c>
      <c r="L24" s="30"/>
      <c r="M24" s="44"/>
      <c r="N24" s="43">
        <f t="shared" si="1"/>
        <v>0</v>
      </c>
      <c r="O24" s="81"/>
      <c r="P24" s="44"/>
      <c r="Q24" s="43">
        <f t="shared" si="2"/>
        <v>0</v>
      </c>
      <c r="R24" s="30"/>
      <c r="S24" s="44"/>
      <c r="T24" s="43">
        <f t="shared" si="3"/>
        <v>0</v>
      </c>
      <c r="U24" s="30"/>
      <c r="V24" s="44"/>
      <c r="W24" s="43">
        <f t="shared" si="4"/>
        <v>0</v>
      </c>
      <c r="X24" s="30"/>
      <c r="Y24" s="44"/>
      <c r="Z24" s="43">
        <f t="shared" si="5"/>
        <v>0</v>
      </c>
      <c r="AA24" s="54">
        <f t="shared" si="6"/>
        <v>11</v>
      </c>
      <c r="AB24" s="48"/>
      <c r="AC24" s="48"/>
    </row>
    <row r="25" spans="1:29" x14ac:dyDescent="0.25">
      <c r="A25" s="8" t="s">
        <v>158</v>
      </c>
      <c r="B25" s="8" t="s">
        <v>181</v>
      </c>
      <c r="C25" s="11">
        <v>1</v>
      </c>
      <c r="D25" s="8" t="s">
        <v>17</v>
      </c>
      <c r="E25" s="8" t="s">
        <v>15</v>
      </c>
      <c r="F25" s="8">
        <v>12</v>
      </c>
      <c r="G25" s="12">
        <v>240.210252</v>
      </c>
      <c r="H25" s="41">
        <f t="shared" si="0"/>
        <v>2882.5230240000001</v>
      </c>
      <c r="I25" s="59">
        <v>1</v>
      </c>
      <c r="J25" s="37"/>
      <c r="K25" s="43">
        <f t="shared" si="7"/>
        <v>240.210252</v>
      </c>
      <c r="L25" s="30"/>
      <c r="M25" s="44"/>
      <c r="N25" s="43">
        <f t="shared" si="1"/>
        <v>0</v>
      </c>
      <c r="O25" s="81"/>
      <c r="P25" s="44"/>
      <c r="Q25" s="43">
        <f t="shared" si="2"/>
        <v>0</v>
      </c>
      <c r="R25" s="30"/>
      <c r="S25" s="44"/>
      <c r="T25" s="43">
        <f t="shared" si="3"/>
        <v>0</v>
      </c>
      <c r="U25" s="30"/>
      <c r="V25" s="44"/>
      <c r="W25" s="43">
        <f t="shared" si="4"/>
        <v>0</v>
      </c>
      <c r="X25" s="30"/>
      <c r="Y25" s="44"/>
      <c r="Z25" s="43">
        <f t="shared" si="5"/>
        <v>0</v>
      </c>
      <c r="AA25" s="54">
        <f t="shared" si="6"/>
        <v>11</v>
      </c>
      <c r="AB25" s="48"/>
      <c r="AC25" s="48"/>
    </row>
    <row r="26" spans="1:29" x14ac:dyDescent="0.25">
      <c r="A26" s="8" t="s">
        <v>159</v>
      </c>
      <c r="B26" s="8" t="s">
        <v>181</v>
      </c>
      <c r="C26" s="11">
        <v>1</v>
      </c>
      <c r="D26" s="8" t="s">
        <v>17</v>
      </c>
      <c r="E26" s="8" t="s">
        <v>15</v>
      </c>
      <c r="F26" s="8">
        <v>12</v>
      </c>
      <c r="G26" s="12">
        <v>240.210252</v>
      </c>
      <c r="H26" s="41">
        <f t="shared" si="0"/>
        <v>2882.5230240000001</v>
      </c>
      <c r="I26" s="59">
        <v>1</v>
      </c>
      <c r="J26" s="35"/>
      <c r="K26" s="43">
        <f t="shared" si="7"/>
        <v>240.210252</v>
      </c>
      <c r="L26" s="30"/>
      <c r="M26" s="44"/>
      <c r="N26" s="43">
        <f t="shared" si="1"/>
        <v>0</v>
      </c>
      <c r="O26" s="81"/>
      <c r="P26" s="44"/>
      <c r="Q26" s="43">
        <f t="shared" si="2"/>
        <v>0</v>
      </c>
      <c r="R26" s="30"/>
      <c r="S26" s="44"/>
      <c r="T26" s="43">
        <f t="shared" si="3"/>
        <v>0</v>
      </c>
      <c r="U26" s="30"/>
      <c r="V26" s="44"/>
      <c r="W26" s="43">
        <f t="shared" si="4"/>
        <v>0</v>
      </c>
      <c r="X26" s="30"/>
      <c r="Y26" s="44"/>
      <c r="Z26" s="43">
        <f t="shared" si="5"/>
        <v>0</v>
      </c>
      <c r="AA26" s="54">
        <f t="shared" si="6"/>
        <v>11</v>
      </c>
      <c r="AB26" s="48"/>
      <c r="AC26" s="48"/>
    </row>
    <row r="27" spans="1:29" x14ac:dyDescent="0.25">
      <c r="A27" s="8" t="s">
        <v>160</v>
      </c>
      <c r="B27" s="8" t="s">
        <v>181</v>
      </c>
      <c r="C27" s="11">
        <v>1</v>
      </c>
      <c r="D27" s="8" t="s">
        <v>17</v>
      </c>
      <c r="E27" s="8" t="s">
        <v>15</v>
      </c>
      <c r="F27" s="8">
        <v>12</v>
      </c>
      <c r="G27" s="12">
        <v>240.210252</v>
      </c>
      <c r="H27" s="41">
        <f t="shared" si="0"/>
        <v>2882.5230240000001</v>
      </c>
      <c r="I27" s="59">
        <v>1</v>
      </c>
      <c r="J27" s="40"/>
      <c r="K27" s="43">
        <f t="shared" si="7"/>
        <v>240.210252</v>
      </c>
      <c r="L27" s="30"/>
      <c r="M27" s="44"/>
      <c r="N27" s="43">
        <f t="shared" si="1"/>
        <v>0</v>
      </c>
      <c r="O27" s="81"/>
      <c r="P27" s="44"/>
      <c r="Q27" s="43">
        <f t="shared" si="2"/>
        <v>0</v>
      </c>
      <c r="R27" s="30"/>
      <c r="S27" s="44"/>
      <c r="T27" s="43">
        <f t="shared" si="3"/>
        <v>0</v>
      </c>
      <c r="U27" s="30"/>
      <c r="V27" s="44"/>
      <c r="W27" s="43">
        <f t="shared" si="4"/>
        <v>0</v>
      </c>
      <c r="X27" s="30"/>
      <c r="Y27" s="44"/>
      <c r="Z27" s="43">
        <f t="shared" si="5"/>
        <v>0</v>
      </c>
      <c r="AA27" s="54">
        <f t="shared" si="6"/>
        <v>11</v>
      </c>
      <c r="AB27" s="48"/>
      <c r="AC27" s="48"/>
    </row>
    <row r="28" spans="1:29" x14ac:dyDescent="0.25">
      <c r="A28" s="8" t="s">
        <v>161</v>
      </c>
      <c r="B28" s="8" t="s">
        <v>181</v>
      </c>
      <c r="C28" s="11">
        <v>1</v>
      </c>
      <c r="D28" s="8" t="s">
        <v>17</v>
      </c>
      <c r="E28" s="8" t="s">
        <v>15</v>
      </c>
      <c r="F28" s="8">
        <v>12</v>
      </c>
      <c r="G28" s="12">
        <v>240.210252</v>
      </c>
      <c r="H28" s="41">
        <f t="shared" si="0"/>
        <v>2882.5230240000001</v>
      </c>
      <c r="I28" s="59">
        <v>1</v>
      </c>
      <c r="J28" s="40"/>
      <c r="K28" s="43">
        <f t="shared" si="7"/>
        <v>240.210252</v>
      </c>
      <c r="L28" s="30"/>
      <c r="M28" s="44"/>
      <c r="N28" s="43">
        <f t="shared" si="1"/>
        <v>0</v>
      </c>
      <c r="O28" s="81"/>
      <c r="P28" s="44"/>
      <c r="Q28" s="43">
        <f t="shared" si="2"/>
        <v>0</v>
      </c>
      <c r="R28" s="30"/>
      <c r="S28" s="44"/>
      <c r="T28" s="43">
        <f t="shared" si="3"/>
        <v>0</v>
      </c>
      <c r="U28" s="30"/>
      <c r="V28" s="44"/>
      <c r="W28" s="43">
        <f t="shared" si="4"/>
        <v>0</v>
      </c>
      <c r="X28" s="30"/>
      <c r="Y28" s="44"/>
      <c r="Z28" s="43">
        <f t="shared" si="5"/>
        <v>0</v>
      </c>
      <c r="AA28" s="54">
        <f t="shared" si="6"/>
        <v>11</v>
      </c>
      <c r="AB28" s="48"/>
      <c r="AC28" s="48"/>
    </row>
    <row r="29" spans="1:29" x14ac:dyDescent="0.25">
      <c r="A29" s="8" t="s">
        <v>162</v>
      </c>
      <c r="B29" s="8" t="s">
        <v>181</v>
      </c>
      <c r="C29" s="11">
        <v>1</v>
      </c>
      <c r="D29" s="8" t="s">
        <v>17</v>
      </c>
      <c r="E29" s="8" t="s">
        <v>15</v>
      </c>
      <c r="F29" s="8">
        <v>12</v>
      </c>
      <c r="G29" s="12">
        <v>240.210252</v>
      </c>
      <c r="H29" s="41">
        <f t="shared" si="0"/>
        <v>2882.5230240000001</v>
      </c>
      <c r="I29" s="59">
        <v>1</v>
      </c>
      <c r="J29" s="40"/>
      <c r="K29" s="43">
        <f t="shared" si="7"/>
        <v>240.210252</v>
      </c>
      <c r="L29" s="30"/>
      <c r="M29" s="44"/>
      <c r="N29" s="43">
        <f t="shared" si="1"/>
        <v>0</v>
      </c>
      <c r="O29" s="81"/>
      <c r="P29" s="44"/>
      <c r="Q29" s="43">
        <f t="shared" si="2"/>
        <v>0</v>
      </c>
      <c r="R29" s="30"/>
      <c r="S29" s="44"/>
      <c r="T29" s="43">
        <f t="shared" si="3"/>
        <v>0</v>
      </c>
      <c r="U29" s="30"/>
      <c r="V29" s="44"/>
      <c r="W29" s="43">
        <f t="shared" si="4"/>
        <v>0</v>
      </c>
      <c r="X29" s="30"/>
      <c r="Y29" s="44"/>
      <c r="Z29" s="43">
        <f t="shared" si="5"/>
        <v>0</v>
      </c>
      <c r="AA29" s="54">
        <f t="shared" si="6"/>
        <v>11</v>
      </c>
      <c r="AB29" s="48"/>
      <c r="AC29" s="48"/>
    </row>
    <row r="30" spans="1:29" x14ac:dyDescent="0.25">
      <c r="A30" s="8" t="s">
        <v>163</v>
      </c>
      <c r="B30" s="8" t="s">
        <v>181</v>
      </c>
      <c r="C30" s="11">
        <v>1</v>
      </c>
      <c r="D30" s="8" t="s">
        <v>17</v>
      </c>
      <c r="E30" s="8" t="s">
        <v>15</v>
      </c>
      <c r="F30" s="8">
        <v>12</v>
      </c>
      <c r="G30" s="12">
        <v>240.210252</v>
      </c>
      <c r="H30" s="41">
        <f t="shared" si="0"/>
        <v>2882.5230240000001</v>
      </c>
      <c r="I30" s="59">
        <v>1</v>
      </c>
      <c r="J30" s="40"/>
      <c r="K30" s="43">
        <v>0</v>
      </c>
      <c r="L30" s="30"/>
      <c r="M30" s="44"/>
      <c r="N30" s="43">
        <f t="shared" si="1"/>
        <v>0</v>
      </c>
      <c r="O30" s="81"/>
      <c r="P30" s="44"/>
      <c r="Q30" s="43">
        <f t="shared" si="2"/>
        <v>0</v>
      </c>
      <c r="R30" s="30"/>
      <c r="S30" s="44"/>
      <c r="T30" s="43">
        <f t="shared" si="3"/>
        <v>0</v>
      </c>
      <c r="U30" s="30"/>
      <c r="V30" s="44"/>
      <c r="W30" s="43">
        <f t="shared" si="4"/>
        <v>0</v>
      </c>
      <c r="X30" s="30"/>
      <c r="Y30" s="44"/>
      <c r="Z30" s="43">
        <f t="shared" si="5"/>
        <v>0</v>
      </c>
      <c r="AA30" s="54">
        <f t="shared" si="6"/>
        <v>11</v>
      </c>
      <c r="AB30" s="48"/>
      <c r="AC30" s="48"/>
    </row>
    <row r="31" spans="1:29" x14ac:dyDescent="0.25">
      <c r="A31" s="42" t="s">
        <v>164</v>
      </c>
      <c r="B31" s="42" t="s">
        <v>182</v>
      </c>
      <c r="C31" s="11">
        <v>1</v>
      </c>
      <c r="D31" s="8" t="s">
        <v>17</v>
      </c>
      <c r="E31" s="8" t="s">
        <v>15</v>
      </c>
      <c r="F31" s="8">
        <v>12</v>
      </c>
      <c r="G31" s="12">
        <v>25.110868009999997</v>
      </c>
      <c r="H31" s="41">
        <f t="shared" si="0"/>
        <v>301.33041612</v>
      </c>
      <c r="I31" s="59">
        <v>1</v>
      </c>
      <c r="J31" s="40"/>
      <c r="K31" s="43">
        <f t="shared" si="7"/>
        <v>25.110868009999997</v>
      </c>
      <c r="L31" s="81">
        <v>1</v>
      </c>
      <c r="M31" s="44"/>
      <c r="N31" s="43">
        <f t="shared" si="1"/>
        <v>25.110868009999997</v>
      </c>
      <c r="O31" s="81">
        <v>1</v>
      </c>
      <c r="P31" s="44"/>
      <c r="Q31" s="43">
        <f t="shared" si="2"/>
        <v>25.110868009999997</v>
      </c>
      <c r="R31" s="30"/>
      <c r="S31" s="44"/>
      <c r="T31" s="43">
        <f t="shared" si="3"/>
        <v>0</v>
      </c>
      <c r="U31" s="30"/>
      <c r="V31" s="44"/>
      <c r="W31" s="43">
        <f t="shared" si="4"/>
        <v>0</v>
      </c>
      <c r="X31" s="30"/>
      <c r="Y31" s="44"/>
      <c r="Z31" s="43">
        <f t="shared" si="5"/>
        <v>0</v>
      </c>
      <c r="AA31" s="54">
        <f t="shared" si="6"/>
        <v>9</v>
      </c>
      <c r="AB31" s="48"/>
      <c r="AC31" s="48"/>
    </row>
    <row r="32" spans="1:29" x14ac:dyDescent="0.25">
      <c r="A32" s="8" t="s">
        <v>165</v>
      </c>
      <c r="B32" s="8" t="s">
        <v>183</v>
      </c>
      <c r="C32" s="11">
        <v>1</v>
      </c>
      <c r="D32" s="8" t="s">
        <v>17</v>
      </c>
      <c r="E32" s="8" t="s">
        <v>15</v>
      </c>
      <c r="F32" s="8">
        <v>12</v>
      </c>
      <c r="G32" s="12">
        <v>44.505621690000005</v>
      </c>
      <c r="H32" s="41">
        <f t="shared" si="0"/>
        <v>534.06746028000009</v>
      </c>
      <c r="I32" s="59">
        <v>1</v>
      </c>
      <c r="J32" s="40"/>
      <c r="K32" s="43">
        <f t="shared" si="7"/>
        <v>44.505621690000005</v>
      </c>
      <c r="L32" s="81">
        <v>2</v>
      </c>
      <c r="M32" s="44"/>
      <c r="N32" s="43">
        <f t="shared" si="1"/>
        <v>89.01124338000001</v>
      </c>
      <c r="O32" s="81">
        <v>2</v>
      </c>
      <c r="P32" s="44"/>
      <c r="Q32" s="43">
        <f t="shared" si="2"/>
        <v>89.01124338000001</v>
      </c>
      <c r="R32" s="30"/>
      <c r="S32" s="44"/>
      <c r="T32" s="43">
        <f t="shared" si="3"/>
        <v>0</v>
      </c>
      <c r="U32" s="30"/>
      <c r="V32" s="44"/>
      <c r="W32" s="43">
        <f t="shared" si="4"/>
        <v>0</v>
      </c>
      <c r="X32" s="30"/>
      <c r="Y32" s="44"/>
      <c r="Z32" s="43">
        <f>SUM(X32*G32)</f>
        <v>0</v>
      </c>
      <c r="AA32" s="54">
        <f t="shared" si="6"/>
        <v>7</v>
      </c>
      <c r="AB32" s="48"/>
      <c r="AC32" s="48"/>
    </row>
    <row r="33" spans="1:29" x14ac:dyDescent="0.25">
      <c r="A33" s="8" t="s">
        <v>166</v>
      </c>
      <c r="B33" s="8" t="s">
        <v>183</v>
      </c>
      <c r="C33" s="11">
        <v>2</v>
      </c>
      <c r="D33" s="8" t="s">
        <v>17</v>
      </c>
      <c r="E33" s="8" t="s">
        <v>15</v>
      </c>
      <c r="F33" s="8">
        <v>12</v>
      </c>
      <c r="G33" s="12">
        <v>44.505621690000005</v>
      </c>
      <c r="H33" s="41">
        <f t="shared" si="0"/>
        <v>534.06746028000009</v>
      </c>
      <c r="I33" s="59">
        <v>1</v>
      </c>
      <c r="J33" s="40"/>
      <c r="K33" s="43">
        <v>0</v>
      </c>
      <c r="L33" s="30"/>
      <c r="M33" s="44"/>
      <c r="N33" s="43">
        <f>SUM(L33*G33)</f>
        <v>0</v>
      </c>
      <c r="O33" s="81"/>
      <c r="P33" s="44"/>
      <c r="Q33" s="43">
        <f t="shared" si="2"/>
        <v>0</v>
      </c>
      <c r="R33" s="30"/>
      <c r="S33" s="44"/>
      <c r="T33" s="43">
        <f>SUM(R33*G33)</f>
        <v>0</v>
      </c>
      <c r="U33" s="30"/>
      <c r="V33" s="44"/>
      <c r="W33" s="43">
        <f>SUM(U33*G33)</f>
        <v>0</v>
      </c>
      <c r="X33" s="30"/>
      <c r="Y33" s="44"/>
      <c r="Z33" s="43">
        <f t="shared" si="5"/>
        <v>0</v>
      </c>
      <c r="AA33" s="54">
        <f t="shared" si="6"/>
        <v>11</v>
      </c>
      <c r="AB33" s="48"/>
      <c r="AC33" s="48"/>
    </row>
    <row r="34" spans="1:29" x14ac:dyDescent="0.25">
      <c r="A34" s="106" t="s">
        <v>18</v>
      </c>
      <c r="B34" s="106"/>
      <c r="C34" s="106"/>
      <c r="D34" s="106"/>
      <c r="E34" s="106"/>
      <c r="F34" s="106"/>
      <c r="G34" s="106"/>
      <c r="H34" s="13">
        <f>SUM(H6:H33)</f>
        <v>51684.972321720015</v>
      </c>
      <c r="I34" s="14">
        <f>SUM(I6+I7+I8+I9+I10+I11+I12+I13+I14+I15+I16+I17+I18+I19+I20+I21+I22+I23+I24+I25+I26+I27+I28+I29+I30+I31+I32+I33)</f>
        <v>28</v>
      </c>
      <c r="J34" s="14"/>
      <c r="K34" s="13">
        <f>SUM(K6:K33)</f>
        <v>4022.3651531199989</v>
      </c>
      <c r="L34" s="60">
        <f>SUM(L6:L33)</f>
        <v>28</v>
      </c>
      <c r="M34" s="13"/>
      <c r="N34" s="13">
        <f>SUM(N6:N33)</f>
        <v>4307.0810268100004</v>
      </c>
      <c r="O34" s="82">
        <f>SUM(O6+O7+O8+O9+O10+O11+O12+O13+O14+O15+O16+O17+O18+O19+O20+O21+O22+O23+O24+O25+O26+O27+O28+O29+O30+O31+O32+O33)</f>
        <v>28</v>
      </c>
      <c r="P34" s="13"/>
      <c r="Q34" s="13">
        <f>SUM(Q6:Q33)</f>
        <v>4307.0810268100004</v>
      </c>
      <c r="R34" s="60">
        <f>SUM(R6+R7+R8+R9+R10+R11+R12+R13+R14+R15+R16+R17+R18+R19+R20+R21+R22+R23+R24+R25+R26+R27+R28+R29+R30+R31+R32+R33)</f>
        <v>0</v>
      </c>
      <c r="S34" s="13"/>
      <c r="T34" s="13">
        <f>SUM(T6:T33)</f>
        <v>0</v>
      </c>
      <c r="U34" s="60">
        <f>SUM(U6+U7+U8+U9+U10+U11+U12+U13+U14+U15+U16+U17+U18+U19+U20+U21+U22+U23+U24+U25+U26+U27+U28+U29+U30+U31+U32+U33)</f>
        <v>0</v>
      </c>
      <c r="V34" s="13"/>
      <c r="W34" s="13">
        <f>SUM(W6:W33)</f>
        <v>0</v>
      </c>
      <c r="X34" s="60">
        <f>SUM(X6+X7+X8+X9+X10+X11+X12+X13+X14+X15+X16+X17+X18+X19+X20+X21+X22+X23+X24+X25+X26+X27+X28+X29+X30+X31+X32+X33)</f>
        <v>0</v>
      </c>
      <c r="Y34" s="13"/>
      <c r="Z34" s="13">
        <f>SUM(Z6:Z33)</f>
        <v>0</v>
      </c>
      <c r="AA34" s="64">
        <f>SUM(H34-K34-N34-Q34-T34-W34-Z34)</f>
        <v>39048.445114980008</v>
      </c>
      <c r="AB34" s="48"/>
      <c r="AC34" s="48"/>
    </row>
    <row r="35" spans="1:29" ht="101.25" customHeight="1" x14ac:dyDescent="0.25">
      <c r="A35" s="6" t="s">
        <v>0</v>
      </c>
      <c r="B35" s="109" t="s">
        <v>196</v>
      </c>
      <c r="C35" s="109"/>
      <c r="D35" s="109"/>
      <c r="E35" s="109"/>
      <c r="F35" s="109"/>
      <c r="G35" s="109"/>
      <c r="H35" s="109"/>
      <c r="I35" s="110" t="s">
        <v>19</v>
      </c>
      <c r="J35" s="110"/>
      <c r="K35" s="110"/>
      <c r="L35" s="110" t="s">
        <v>21</v>
      </c>
      <c r="M35" s="110"/>
      <c r="N35" s="110"/>
      <c r="O35" s="98" t="s">
        <v>131</v>
      </c>
      <c r="P35" s="99"/>
      <c r="Q35" s="100"/>
      <c r="R35" s="98" t="s">
        <v>132</v>
      </c>
      <c r="S35" s="99"/>
      <c r="T35" s="100"/>
      <c r="U35" s="98" t="s">
        <v>133</v>
      </c>
      <c r="V35" s="99"/>
      <c r="W35" s="100"/>
      <c r="X35" s="98" t="s">
        <v>140</v>
      </c>
      <c r="Y35" s="99"/>
      <c r="Z35" s="100"/>
      <c r="AA35" s="31"/>
      <c r="AB35" s="107"/>
      <c r="AC35" s="107"/>
    </row>
    <row r="36" spans="1:29" ht="51" customHeight="1" x14ac:dyDescent="0.25">
      <c r="A36" s="15" t="s">
        <v>22</v>
      </c>
      <c r="B36" s="111" t="s">
        <v>185</v>
      </c>
      <c r="C36" s="111"/>
      <c r="D36" s="111"/>
      <c r="E36" s="111"/>
      <c r="F36" s="111"/>
      <c r="G36" s="111"/>
      <c r="H36" s="111"/>
      <c r="I36" s="101" t="s">
        <v>197</v>
      </c>
      <c r="J36" s="102"/>
      <c r="K36" s="103"/>
      <c r="L36" s="101" t="s">
        <v>224</v>
      </c>
      <c r="M36" s="102"/>
      <c r="N36" s="103"/>
      <c r="O36" s="101" t="s">
        <v>227</v>
      </c>
      <c r="P36" s="102"/>
      <c r="Q36" s="103"/>
      <c r="R36" s="101" t="s">
        <v>139</v>
      </c>
      <c r="S36" s="102"/>
      <c r="T36" s="103"/>
      <c r="U36" s="101" t="s">
        <v>129</v>
      </c>
      <c r="V36" s="102"/>
      <c r="W36" s="103"/>
      <c r="X36" s="101" t="s">
        <v>139</v>
      </c>
      <c r="Y36" s="102"/>
      <c r="Z36" s="103"/>
      <c r="AA36" s="32"/>
      <c r="AB36" s="107"/>
      <c r="AC36" s="107"/>
    </row>
    <row r="37" spans="1:29" ht="72" x14ac:dyDescent="0.25">
      <c r="A37" s="5"/>
      <c r="B37" s="16" t="s">
        <v>2</v>
      </c>
      <c r="C37" s="17" t="s">
        <v>125</v>
      </c>
      <c r="D37" s="16" t="s">
        <v>3</v>
      </c>
      <c r="E37" s="16" t="s">
        <v>6</v>
      </c>
      <c r="F37" s="17" t="s">
        <v>126</v>
      </c>
      <c r="G37" s="16" t="s">
        <v>5</v>
      </c>
      <c r="H37" s="16" t="s">
        <v>4</v>
      </c>
      <c r="I37" s="52" t="s">
        <v>20</v>
      </c>
      <c r="J37" s="52" t="s">
        <v>128</v>
      </c>
      <c r="K37" s="52" t="s">
        <v>124</v>
      </c>
      <c r="L37" s="52" t="s">
        <v>20</v>
      </c>
      <c r="M37" s="52" t="s">
        <v>128</v>
      </c>
      <c r="N37" s="52" t="s">
        <v>124</v>
      </c>
      <c r="O37" s="34" t="s">
        <v>20</v>
      </c>
      <c r="P37" s="52" t="s">
        <v>128</v>
      </c>
      <c r="Q37" s="52" t="s">
        <v>124</v>
      </c>
      <c r="R37" s="61" t="s">
        <v>20</v>
      </c>
      <c r="S37" s="52" t="s">
        <v>128</v>
      </c>
      <c r="T37" s="52" t="s">
        <v>124</v>
      </c>
      <c r="U37" s="52" t="s">
        <v>20</v>
      </c>
      <c r="V37" s="52" t="s">
        <v>128</v>
      </c>
      <c r="W37" s="52" t="s">
        <v>124</v>
      </c>
      <c r="X37" s="52" t="s">
        <v>20</v>
      </c>
      <c r="Y37" s="52" t="s">
        <v>128</v>
      </c>
      <c r="Z37" s="52" t="s">
        <v>124</v>
      </c>
      <c r="AA37" s="34" t="s">
        <v>127</v>
      </c>
      <c r="AB37" s="45"/>
      <c r="AC37" s="46"/>
    </row>
    <row r="38" spans="1:29" x14ac:dyDescent="0.25">
      <c r="A38" s="42" t="s">
        <v>142</v>
      </c>
      <c r="B38" s="42" t="s">
        <v>225</v>
      </c>
      <c r="C38" s="9">
        <v>1</v>
      </c>
      <c r="D38" s="8" t="s">
        <v>17</v>
      </c>
      <c r="E38" s="8" t="s">
        <v>15</v>
      </c>
      <c r="F38" s="8">
        <v>4</v>
      </c>
      <c r="G38" s="41">
        <v>366.98788500000001</v>
      </c>
      <c r="H38" s="12">
        <f>SUM(G38*F38)</f>
        <v>1467.95154</v>
      </c>
      <c r="I38" s="79">
        <v>1</v>
      </c>
      <c r="J38" s="33"/>
      <c r="K38" s="53">
        <f>SUM(I38*G38)</f>
        <v>366.98788500000001</v>
      </c>
      <c r="L38" s="80">
        <v>6</v>
      </c>
      <c r="M38" s="33"/>
      <c r="N38" s="53">
        <f>SUM(L38*G38)</f>
        <v>2201.92731</v>
      </c>
      <c r="O38" s="80">
        <v>6</v>
      </c>
      <c r="P38" s="33"/>
      <c r="Q38" s="53">
        <f>SUM(O38*G38)</f>
        <v>2201.92731</v>
      </c>
      <c r="R38" s="80"/>
      <c r="S38" s="33"/>
      <c r="T38" s="53">
        <f>SUM(R38*G38)</f>
        <v>0</v>
      </c>
      <c r="U38" s="80"/>
      <c r="V38" s="33"/>
      <c r="W38" s="53">
        <f>SUM(U38*G38)</f>
        <v>0</v>
      </c>
      <c r="X38" s="80"/>
      <c r="Y38" s="33"/>
      <c r="Z38" s="53">
        <f>SUM(X38*G38)</f>
        <v>0</v>
      </c>
      <c r="AA38" s="34">
        <f>SUM(F38-I38-L38-O38-R38-U38-X38)</f>
        <v>-9</v>
      </c>
      <c r="AB38" s="45"/>
      <c r="AC38" s="46"/>
    </row>
    <row r="39" spans="1:29" x14ac:dyDescent="0.25">
      <c r="A39" s="8" t="s">
        <v>143</v>
      </c>
      <c r="B39" s="8" t="s">
        <v>225</v>
      </c>
      <c r="C39" s="11">
        <v>1</v>
      </c>
      <c r="D39" s="8" t="s">
        <v>17</v>
      </c>
      <c r="E39" s="8" t="s">
        <v>15</v>
      </c>
      <c r="F39" s="8">
        <v>4</v>
      </c>
      <c r="G39" s="41">
        <v>366.98788500000001</v>
      </c>
      <c r="H39" s="12">
        <f>SUM(G39*F39)</f>
        <v>1467.95154</v>
      </c>
      <c r="I39" s="79">
        <v>1</v>
      </c>
      <c r="J39" s="33"/>
      <c r="K39" s="53">
        <f t="shared" ref="K39:K65" si="8">SUM(I39*G39)</f>
        <v>366.98788500000001</v>
      </c>
      <c r="L39" s="79"/>
      <c r="M39" s="33"/>
      <c r="N39" s="53">
        <f t="shared" ref="N39:N64" si="9">SUM(L39*G39)</f>
        <v>0</v>
      </c>
      <c r="O39" s="79"/>
      <c r="P39" s="33"/>
      <c r="Q39" s="53">
        <f t="shared" ref="Q39:Q65" si="10">SUM(O39*G39)</f>
        <v>0</v>
      </c>
      <c r="R39" s="79"/>
      <c r="S39" s="33"/>
      <c r="T39" s="53">
        <f t="shared" ref="T39:T64" si="11">SUM(R39*G39)</f>
        <v>0</v>
      </c>
      <c r="U39" s="79"/>
      <c r="V39" s="33"/>
      <c r="W39" s="53">
        <f t="shared" ref="W39:W64" si="12">SUM(U39*G39)</f>
        <v>0</v>
      </c>
      <c r="X39" s="79"/>
      <c r="Y39" s="33"/>
      <c r="Z39" s="53">
        <f t="shared" ref="Z39:Z64" si="13">SUM(X39*G39)</f>
        <v>0</v>
      </c>
      <c r="AA39" s="34">
        <f t="shared" ref="AA39:AA65" si="14">SUM(F39-I39-L39-O39-R39-U39-X39)</f>
        <v>3</v>
      </c>
      <c r="AB39" s="45"/>
      <c r="AC39" s="46"/>
    </row>
    <row r="40" spans="1:29" x14ac:dyDescent="0.25">
      <c r="A40" s="8" t="s">
        <v>144</v>
      </c>
      <c r="B40" s="8" t="s">
        <v>225</v>
      </c>
      <c r="C40" s="11">
        <v>1</v>
      </c>
      <c r="D40" s="8" t="s">
        <v>17</v>
      </c>
      <c r="E40" s="8" t="s">
        <v>15</v>
      </c>
      <c r="F40" s="8">
        <v>4</v>
      </c>
      <c r="G40" s="41">
        <v>366.98788500000001</v>
      </c>
      <c r="H40" s="12">
        <f>SUM(G40*F40)</f>
        <v>1467.95154</v>
      </c>
      <c r="I40" s="79">
        <v>1</v>
      </c>
      <c r="J40" s="33"/>
      <c r="K40" s="53">
        <f t="shared" si="8"/>
        <v>366.98788500000001</v>
      </c>
      <c r="L40" s="79"/>
      <c r="M40" s="33"/>
      <c r="N40" s="53">
        <f t="shared" si="9"/>
        <v>0</v>
      </c>
      <c r="O40" s="79"/>
      <c r="P40" s="33"/>
      <c r="Q40" s="53">
        <f t="shared" si="10"/>
        <v>0</v>
      </c>
      <c r="R40" s="79"/>
      <c r="S40" s="33"/>
      <c r="T40" s="53">
        <f t="shared" si="11"/>
        <v>0</v>
      </c>
      <c r="U40" s="79"/>
      <c r="V40" s="33"/>
      <c r="W40" s="53">
        <f t="shared" si="12"/>
        <v>0</v>
      </c>
      <c r="X40" s="79"/>
      <c r="Y40" s="33"/>
      <c r="Z40" s="53">
        <f t="shared" si="13"/>
        <v>0</v>
      </c>
      <c r="AA40" s="34">
        <f t="shared" si="14"/>
        <v>3</v>
      </c>
      <c r="AB40" s="45"/>
      <c r="AC40" s="46"/>
    </row>
    <row r="41" spans="1:29" x14ac:dyDescent="0.25">
      <c r="A41" s="8" t="s">
        <v>145</v>
      </c>
      <c r="B41" s="8" t="s">
        <v>225</v>
      </c>
      <c r="C41" s="11">
        <v>1</v>
      </c>
      <c r="D41" s="8" t="s">
        <v>17</v>
      </c>
      <c r="E41" s="8" t="s">
        <v>15</v>
      </c>
      <c r="F41" s="8">
        <v>4</v>
      </c>
      <c r="G41" s="41">
        <v>366.98788500000001</v>
      </c>
      <c r="H41" s="12">
        <f>SUM(G41*F41)</f>
        <v>1467.95154</v>
      </c>
      <c r="I41" s="79">
        <v>1</v>
      </c>
      <c r="J41" s="33"/>
      <c r="K41" s="53">
        <f t="shared" si="8"/>
        <v>366.98788500000001</v>
      </c>
      <c r="L41" s="79"/>
      <c r="M41" s="33"/>
      <c r="N41" s="53">
        <f t="shared" si="9"/>
        <v>0</v>
      </c>
      <c r="O41" s="79"/>
      <c r="P41" s="33"/>
      <c r="Q41" s="53">
        <f t="shared" si="10"/>
        <v>0</v>
      </c>
      <c r="R41" s="79"/>
      <c r="S41" s="33"/>
      <c r="T41" s="53">
        <f t="shared" si="11"/>
        <v>0</v>
      </c>
      <c r="U41" s="79"/>
      <c r="V41" s="33"/>
      <c r="W41" s="53">
        <f t="shared" si="12"/>
        <v>0</v>
      </c>
      <c r="X41" s="79"/>
      <c r="Y41" s="33"/>
      <c r="Z41" s="53">
        <f t="shared" si="13"/>
        <v>0</v>
      </c>
      <c r="AA41" s="34">
        <f t="shared" si="14"/>
        <v>3</v>
      </c>
      <c r="AB41" s="45"/>
      <c r="AC41" s="46"/>
    </row>
    <row r="42" spans="1:29" ht="17.25" customHeight="1" x14ac:dyDescent="0.25">
      <c r="A42" s="8" t="s">
        <v>146</v>
      </c>
      <c r="B42" s="8" t="s">
        <v>225</v>
      </c>
      <c r="C42" s="11">
        <v>1</v>
      </c>
      <c r="D42" s="8" t="s">
        <v>17</v>
      </c>
      <c r="E42" s="8" t="s">
        <v>15</v>
      </c>
      <c r="F42" s="8">
        <v>4</v>
      </c>
      <c r="G42" s="41">
        <v>366.98788500000001</v>
      </c>
      <c r="H42" s="12">
        <f>SUM(G42*F42)</f>
        <v>1467.95154</v>
      </c>
      <c r="I42" s="79">
        <v>1</v>
      </c>
      <c r="J42" s="33"/>
      <c r="K42" s="53">
        <f t="shared" si="8"/>
        <v>366.98788500000001</v>
      </c>
      <c r="L42" s="79"/>
      <c r="M42" s="33"/>
      <c r="N42" s="53">
        <f t="shared" si="9"/>
        <v>0</v>
      </c>
      <c r="O42" s="79"/>
      <c r="P42" s="33"/>
      <c r="Q42" s="53">
        <f t="shared" si="10"/>
        <v>0</v>
      </c>
      <c r="R42" s="79"/>
      <c r="S42" s="33"/>
      <c r="T42" s="53">
        <f t="shared" si="11"/>
        <v>0</v>
      </c>
      <c r="U42" s="79"/>
      <c r="V42" s="33"/>
      <c r="W42" s="53">
        <f t="shared" si="12"/>
        <v>0</v>
      </c>
      <c r="X42" s="79"/>
      <c r="Y42" s="33"/>
      <c r="Z42" s="53">
        <f t="shared" si="13"/>
        <v>0</v>
      </c>
      <c r="AA42" s="34">
        <f t="shared" si="14"/>
        <v>3</v>
      </c>
      <c r="AB42" s="45"/>
      <c r="AC42" s="46"/>
    </row>
    <row r="43" spans="1:29" ht="14.25" customHeight="1" x14ac:dyDescent="0.25">
      <c r="A43" s="8" t="s">
        <v>147</v>
      </c>
      <c r="B43" s="8" t="s">
        <v>225</v>
      </c>
      <c r="C43" s="11">
        <v>1</v>
      </c>
      <c r="D43" s="8" t="s">
        <v>17</v>
      </c>
      <c r="E43" s="8" t="s">
        <v>15</v>
      </c>
      <c r="F43" s="8">
        <v>4</v>
      </c>
      <c r="G43" s="41">
        <v>366.98788500000001</v>
      </c>
      <c r="H43" s="12">
        <f t="shared" ref="H43:H64" si="15">SUM(G43*F43)</f>
        <v>1467.95154</v>
      </c>
      <c r="I43" s="79">
        <v>1</v>
      </c>
      <c r="J43" s="33"/>
      <c r="K43" s="53">
        <f t="shared" si="8"/>
        <v>366.98788500000001</v>
      </c>
      <c r="L43" s="79"/>
      <c r="M43" s="33"/>
      <c r="N43" s="53">
        <f t="shared" si="9"/>
        <v>0</v>
      </c>
      <c r="O43" s="79"/>
      <c r="P43" s="33"/>
      <c r="Q43" s="53">
        <f t="shared" si="10"/>
        <v>0</v>
      </c>
      <c r="R43" s="79"/>
      <c r="S43" s="33"/>
      <c r="T43" s="53">
        <f t="shared" si="11"/>
        <v>0</v>
      </c>
      <c r="U43" s="79"/>
      <c r="V43" s="33"/>
      <c r="W43" s="53">
        <f t="shared" si="12"/>
        <v>0</v>
      </c>
      <c r="X43" s="79"/>
      <c r="Y43" s="33"/>
      <c r="Z43" s="53">
        <f t="shared" si="13"/>
        <v>0</v>
      </c>
      <c r="AA43" s="34">
        <f t="shared" si="14"/>
        <v>3</v>
      </c>
      <c r="AB43" s="45"/>
      <c r="AC43" s="46"/>
    </row>
    <row r="44" spans="1:29" ht="16.5" customHeight="1" x14ac:dyDescent="0.25">
      <c r="A44" s="8" t="s">
        <v>148</v>
      </c>
      <c r="B44" s="8" t="s">
        <v>226</v>
      </c>
      <c r="C44" s="11">
        <v>1</v>
      </c>
      <c r="D44" s="8" t="s">
        <v>17</v>
      </c>
      <c r="E44" s="8" t="s">
        <v>15</v>
      </c>
      <c r="F44" s="8">
        <v>4</v>
      </c>
      <c r="G44" s="41">
        <v>300.26281499999999</v>
      </c>
      <c r="H44" s="12">
        <f t="shared" si="15"/>
        <v>1201.05126</v>
      </c>
      <c r="I44" s="79">
        <v>1</v>
      </c>
      <c r="J44" s="33"/>
      <c r="K44" s="53">
        <f t="shared" si="8"/>
        <v>300.26281499999999</v>
      </c>
      <c r="L44" s="79">
        <v>5</v>
      </c>
      <c r="M44" s="33"/>
      <c r="N44" s="53">
        <f t="shared" si="9"/>
        <v>1501.314075</v>
      </c>
      <c r="O44" s="79">
        <v>5</v>
      </c>
      <c r="P44" s="33"/>
      <c r="Q44" s="53">
        <f t="shared" si="10"/>
        <v>1501.314075</v>
      </c>
      <c r="R44" s="79"/>
      <c r="S44" s="33"/>
      <c r="T44" s="53">
        <f t="shared" si="11"/>
        <v>0</v>
      </c>
      <c r="U44" s="79"/>
      <c r="V44" s="33"/>
      <c r="W44" s="53">
        <f t="shared" si="12"/>
        <v>0</v>
      </c>
      <c r="X44" s="79"/>
      <c r="Y44" s="33"/>
      <c r="Z44" s="53">
        <f t="shared" si="13"/>
        <v>0</v>
      </c>
      <c r="AA44" s="34">
        <f t="shared" si="14"/>
        <v>-7</v>
      </c>
      <c r="AB44" s="45"/>
      <c r="AC44" s="46"/>
    </row>
    <row r="45" spans="1:29" ht="15" customHeight="1" x14ac:dyDescent="0.25">
      <c r="A45" s="8" t="s">
        <v>198</v>
      </c>
      <c r="B45" s="8" t="s">
        <v>226</v>
      </c>
      <c r="C45" s="11">
        <v>1</v>
      </c>
      <c r="D45" s="8" t="s">
        <v>17</v>
      </c>
      <c r="E45" s="8" t="s">
        <v>15</v>
      </c>
      <c r="F45" s="8">
        <v>4</v>
      </c>
      <c r="G45" s="41">
        <v>300.26281499999999</v>
      </c>
      <c r="H45" s="12">
        <f t="shared" si="15"/>
        <v>1201.05126</v>
      </c>
      <c r="I45" s="79">
        <v>1</v>
      </c>
      <c r="J45" s="33"/>
      <c r="K45" s="53">
        <f t="shared" si="8"/>
        <v>300.26281499999999</v>
      </c>
      <c r="L45" s="79"/>
      <c r="M45" s="33"/>
      <c r="N45" s="53">
        <f t="shared" si="9"/>
        <v>0</v>
      </c>
      <c r="O45" s="79"/>
      <c r="P45" s="33"/>
      <c r="Q45" s="53">
        <f t="shared" si="10"/>
        <v>0</v>
      </c>
      <c r="R45" s="79"/>
      <c r="S45" s="33"/>
      <c r="T45" s="53">
        <f t="shared" si="11"/>
        <v>0</v>
      </c>
      <c r="U45" s="79"/>
      <c r="V45" s="33"/>
      <c r="W45" s="53">
        <f t="shared" si="12"/>
        <v>0</v>
      </c>
      <c r="X45" s="79"/>
      <c r="Y45" s="33"/>
      <c r="Z45" s="53">
        <f t="shared" si="13"/>
        <v>0</v>
      </c>
      <c r="AA45" s="34">
        <f t="shared" si="14"/>
        <v>3</v>
      </c>
      <c r="AB45" s="45"/>
      <c r="AC45" s="46"/>
    </row>
    <row r="46" spans="1:29" ht="14.25" customHeight="1" x14ac:dyDescent="0.25">
      <c r="A46" s="8" t="s">
        <v>199</v>
      </c>
      <c r="B46" s="8" t="s">
        <v>226</v>
      </c>
      <c r="C46" s="11">
        <v>1</v>
      </c>
      <c r="D46" s="8" t="s">
        <v>17</v>
      </c>
      <c r="E46" s="8" t="s">
        <v>15</v>
      </c>
      <c r="F46" s="8">
        <v>4</v>
      </c>
      <c r="G46" s="41">
        <v>300.26281499999999</v>
      </c>
      <c r="H46" s="12">
        <f t="shared" si="15"/>
        <v>1201.05126</v>
      </c>
      <c r="I46" s="79">
        <v>1</v>
      </c>
      <c r="J46" s="33"/>
      <c r="K46" s="53">
        <f t="shared" si="8"/>
        <v>300.26281499999999</v>
      </c>
      <c r="L46" s="79"/>
      <c r="M46" s="33"/>
      <c r="N46" s="53">
        <f t="shared" si="9"/>
        <v>0</v>
      </c>
      <c r="O46" s="79"/>
      <c r="P46" s="33"/>
      <c r="Q46" s="53">
        <f t="shared" si="10"/>
        <v>0</v>
      </c>
      <c r="R46" s="79"/>
      <c r="S46" s="33"/>
      <c r="T46" s="53">
        <f t="shared" si="11"/>
        <v>0</v>
      </c>
      <c r="U46" s="79"/>
      <c r="V46" s="33"/>
      <c r="W46" s="53">
        <f t="shared" si="12"/>
        <v>0</v>
      </c>
      <c r="X46" s="79"/>
      <c r="Y46" s="33"/>
      <c r="Z46" s="53">
        <f t="shared" si="13"/>
        <v>0</v>
      </c>
      <c r="AA46" s="34">
        <f t="shared" si="14"/>
        <v>3</v>
      </c>
      <c r="AB46" s="45"/>
      <c r="AC46" s="46"/>
    </row>
    <row r="47" spans="1:29" x14ac:dyDescent="0.25">
      <c r="A47" s="8" t="s">
        <v>200</v>
      </c>
      <c r="B47" s="8" t="s">
        <v>226</v>
      </c>
      <c r="C47" s="11">
        <v>1</v>
      </c>
      <c r="D47" s="8" t="s">
        <v>17</v>
      </c>
      <c r="E47" s="8" t="s">
        <v>15</v>
      </c>
      <c r="F47" s="8">
        <v>4</v>
      </c>
      <c r="G47" s="41">
        <v>300.26281499999999</v>
      </c>
      <c r="H47" s="12">
        <f t="shared" si="15"/>
        <v>1201.05126</v>
      </c>
      <c r="I47" s="79">
        <v>2</v>
      </c>
      <c r="J47" s="33"/>
      <c r="K47" s="53">
        <f t="shared" si="8"/>
        <v>600.52562999999998</v>
      </c>
      <c r="L47" s="79"/>
      <c r="M47" s="33"/>
      <c r="N47" s="53">
        <f t="shared" si="9"/>
        <v>0</v>
      </c>
      <c r="O47" s="79"/>
      <c r="P47" s="33"/>
      <c r="Q47" s="53">
        <f t="shared" si="10"/>
        <v>0</v>
      </c>
      <c r="R47" s="79"/>
      <c r="S47" s="33"/>
      <c r="T47" s="53">
        <f t="shared" si="11"/>
        <v>0</v>
      </c>
      <c r="U47" s="79"/>
      <c r="V47" s="33"/>
      <c r="W47" s="53">
        <f t="shared" si="12"/>
        <v>0</v>
      </c>
      <c r="X47" s="79"/>
      <c r="Y47" s="33"/>
      <c r="Z47" s="53">
        <f t="shared" si="13"/>
        <v>0</v>
      </c>
      <c r="AA47" s="34">
        <f t="shared" si="14"/>
        <v>2</v>
      </c>
      <c r="AB47" s="45"/>
      <c r="AC47" s="46"/>
    </row>
    <row r="48" spans="1:29" x14ac:dyDescent="0.25">
      <c r="A48" s="8" t="s">
        <v>201</v>
      </c>
      <c r="B48" s="8" t="s">
        <v>226</v>
      </c>
      <c r="C48" s="11">
        <v>1</v>
      </c>
      <c r="D48" s="8" t="s">
        <v>17</v>
      </c>
      <c r="E48" s="8" t="s">
        <v>15</v>
      </c>
      <c r="F48" s="8">
        <v>4</v>
      </c>
      <c r="G48" s="41">
        <v>300.26281499999999</v>
      </c>
      <c r="H48" s="12">
        <f t="shared" si="15"/>
        <v>1201.05126</v>
      </c>
      <c r="I48" s="79">
        <v>1</v>
      </c>
      <c r="J48" s="33"/>
      <c r="K48" s="53">
        <f t="shared" si="8"/>
        <v>300.26281499999999</v>
      </c>
      <c r="L48" s="79"/>
      <c r="M48" s="33"/>
      <c r="N48" s="53">
        <f t="shared" si="9"/>
        <v>0</v>
      </c>
      <c r="O48" s="79"/>
      <c r="P48" s="33"/>
      <c r="Q48" s="53">
        <f t="shared" si="10"/>
        <v>0</v>
      </c>
      <c r="R48" s="79"/>
      <c r="S48" s="33"/>
      <c r="T48" s="53">
        <f t="shared" si="11"/>
        <v>0</v>
      </c>
      <c r="U48" s="79"/>
      <c r="V48" s="33"/>
      <c r="W48" s="53">
        <f t="shared" si="12"/>
        <v>0</v>
      </c>
      <c r="X48" s="79"/>
      <c r="Y48" s="33"/>
      <c r="Z48" s="53">
        <f t="shared" si="13"/>
        <v>0</v>
      </c>
      <c r="AA48" s="34">
        <f t="shared" si="14"/>
        <v>3</v>
      </c>
      <c r="AB48" s="45"/>
      <c r="AC48" s="46"/>
    </row>
    <row r="49" spans="1:29" x14ac:dyDescent="0.25">
      <c r="A49" s="8" t="s">
        <v>202</v>
      </c>
      <c r="B49" s="42" t="s">
        <v>180</v>
      </c>
      <c r="C49" s="11">
        <v>1</v>
      </c>
      <c r="D49" s="8" t="s">
        <v>17</v>
      </c>
      <c r="E49" s="8" t="s">
        <v>15</v>
      </c>
      <c r="F49" s="8">
        <v>4</v>
      </c>
      <c r="G49" s="41">
        <v>122.329295</v>
      </c>
      <c r="H49" s="12">
        <f t="shared" si="15"/>
        <v>489.31718000000001</v>
      </c>
      <c r="I49" s="79">
        <v>1</v>
      </c>
      <c r="J49" s="33"/>
      <c r="K49" s="53">
        <f t="shared" si="8"/>
        <v>122.329295</v>
      </c>
      <c r="L49" s="79">
        <v>2</v>
      </c>
      <c r="M49" s="33"/>
      <c r="N49" s="53">
        <f t="shared" si="9"/>
        <v>244.65859</v>
      </c>
      <c r="O49" s="79">
        <v>2</v>
      </c>
      <c r="P49" s="33"/>
      <c r="Q49" s="53">
        <f t="shared" si="10"/>
        <v>244.65859</v>
      </c>
      <c r="R49" s="79"/>
      <c r="S49" s="33"/>
      <c r="T49" s="53">
        <f t="shared" si="11"/>
        <v>0</v>
      </c>
      <c r="U49" s="79"/>
      <c r="V49" s="33"/>
      <c r="W49" s="53">
        <f t="shared" si="12"/>
        <v>0</v>
      </c>
      <c r="X49" s="79"/>
      <c r="Y49" s="33"/>
      <c r="Z49" s="53">
        <f t="shared" si="13"/>
        <v>0</v>
      </c>
      <c r="AA49" s="34">
        <f t="shared" si="14"/>
        <v>-1</v>
      </c>
      <c r="AB49" s="45"/>
      <c r="AC49" s="46"/>
    </row>
    <row r="50" spans="1:29" x14ac:dyDescent="0.25">
      <c r="A50" s="8" t="s">
        <v>203</v>
      </c>
      <c r="B50" s="8" t="s">
        <v>180</v>
      </c>
      <c r="C50" s="11">
        <v>1</v>
      </c>
      <c r="D50" s="8" t="s">
        <v>17</v>
      </c>
      <c r="E50" s="8" t="s">
        <v>15</v>
      </c>
      <c r="F50" s="8">
        <v>4</v>
      </c>
      <c r="G50" s="41">
        <v>122.329295</v>
      </c>
      <c r="H50" s="12">
        <f t="shared" si="15"/>
        <v>489.31718000000001</v>
      </c>
      <c r="I50" s="79">
        <v>1</v>
      </c>
      <c r="J50" s="33"/>
      <c r="K50" s="53">
        <f t="shared" si="8"/>
        <v>122.329295</v>
      </c>
      <c r="L50" s="79"/>
      <c r="M50" s="33"/>
      <c r="N50" s="53">
        <f t="shared" si="9"/>
        <v>0</v>
      </c>
      <c r="O50" s="79"/>
      <c r="P50" s="33"/>
      <c r="Q50" s="53">
        <f t="shared" si="10"/>
        <v>0</v>
      </c>
      <c r="R50" s="79"/>
      <c r="S50" s="33"/>
      <c r="T50" s="53">
        <f t="shared" si="11"/>
        <v>0</v>
      </c>
      <c r="U50" s="79"/>
      <c r="V50" s="33"/>
      <c r="W50" s="53">
        <f t="shared" si="12"/>
        <v>0</v>
      </c>
      <c r="X50" s="79"/>
      <c r="Y50" s="33"/>
      <c r="Z50" s="53">
        <f t="shared" si="13"/>
        <v>0</v>
      </c>
      <c r="AA50" s="34">
        <f t="shared" si="14"/>
        <v>3</v>
      </c>
      <c r="AB50" s="45"/>
      <c r="AC50" s="46"/>
    </row>
    <row r="51" spans="1:29" x14ac:dyDescent="0.25">
      <c r="A51" s="8" t="s">
        <v>204</v>
      </c>
      <c r="B51" s="8" t="s">
        <v>181</v>
      </c>
      <c r="C51" s="11">
        <v>1</v>
      </c>
      <c r="D51" s="8" t="s">
        <v>17</v>
      </c>
      <c r="E51" s="8" t="s">
        <v>15</v>
      </c>
      <c r="F51" s="8">
        <v>4</v>
      </c>
      <c r="G51" s="41">
        <v>733.97577000000001</v>
      </c>
      <c r="H51" s="12">
        <f t="shared" si="15"/>
        <v>2935.90308</v>
      </c>
      <c r="I51" s="79">
        <v>1</v>
      </c>
      <c r="J51" s="33"/>
      <c r="K51" s="53">
        <f t="shared" si="8"/>
        <v>733.97577000000001</v>
      </c>
      <c r="L51" s="79">
        <v>12</v>
      </c>
      <c r="M51" s="33"/>
      <c r="N51" s="53">
        <f t="shared" si="9"/>
        <v>8807.7092400000001</v>
      </c>
      <c r="O51" s="79">
        <v>12</v>
      </c>
      <c r="P51" s="33"/>
      <c r="Q51" s="53">
        <f t="shared" si="10"/>
        <v>8807.7092400000001</v>
      </c>
      <c r="R51" s="79"/>
      <c r="S51" s="33"/>
      <c r="T51" s="53">
        <f t="shared" si="11"/>
        <v>0</v>
      </c>
      <c r="U51" s="79"/>
      <c r="V51" s="33"/>
      <c r="W51" s="53">
        <f t="shared" si="12"/>
        <v>0</v>
      </c>
      <c r="X51" s="79"/>
      <c r="Y51" s="33"/>
      <c r="Z51" s="53">
        <f t="shared" si="13"/>
        <v>0</v>
      </c>
      <c r="AA51" s="34">
        <f t="shared" si="14"/>
        <v>-21</v>
      </c>
      <c r="AB51" s="45"/>
      <c r="AC51" s="46"/>
    </row>
    <row r="52" spans="1:29" x14ac:dyDescent="0.25">
      <c r="A52" s="8" t="s">
        <v>205</v>
      </c>
      <c r="B52" s="8" t="s">
        <v>181</v>
      </c>
      <c r="C52" s="11">
        <v>1</v>
      </c>
      <c r="D52" s="8" t="s">
        <v>17</v>
      </c>
      <c r="E52" s="8" t="s">
        <v>15</v>
      </c>
      <c r="F52" s="8">
        <v>4</v>
      </c>
      <c r="G52" s="41">
        <v>733.97577000000001</v>
      </c>
      <c r="H52" s="12">
        <f t="shared" si="15"/>
        <v>2935.90308</v>
      </c>
      <c r="I52" s="79">
        <v>1</v>
      </c>
      <c r="J52" s="33"/>
      <c r="K52" s="53">
        <f t="shared" si="8"/>
        <v>733.97577000000001</v>
      </c>
      <c r="L52" s="79"/>
      <c r="M52" s="33"/>
      <c r="N52" s="53">
        <f t="shared" si="9"/>
        <v>0</v>
      </c>
      <c r="O52" s="79"/>
      <c r="P52" s="33"/>
      <c r="Q52" s="53">
        <f t="shared" si="10"/>
        <v>0</v>
      </c>
      <c r="R52" s="79"/>
      <c r="S52" s="33"/>
      <c r="T52" s="53">
        <f t="shared" si="11"/>
        <v>0</v>
      </c>
      <c r="U52" s="79"/>
      <c r="V52" s="33"/>
      <c r="W52" s="53">
        <f t="shared" si="12"/>
        <v>0</v>
      </c>
      <c r="X52" s="79"/>
      <c r="Y52" s="33"/>
      <c r="Z52" s="53">
        <f t="shared" si="13"/>
        <v>0</v>
      </c>
      <c r="AA52" s="34">
        <f t="shared" si="14"/>
        <v>3</v>
      </c>
      <c r="AB52" s="45"/>
      <c r="AC52" s="46"/>
    </row>
    <row r="53" spans="1:29" x14ac:dyDescent="0.25">
      <c r="A53" s="8" t="s">
        <v>206</v>
      </c>
      <c r="B53" s="8" t="s">
        <v>181</v>
      </c>
      <c r="C53" s="11">
        <v>1</v>
      </c>
      <c r="D53" s="8" t="s">
        <v>17</v>
      </c>
      <c r="E53" s="8" t="s">
        <v>15</v>
      </c>
      <c r="F53" s="8">
        <v>4</v>
      </c>
      <c r="G53" s="41">
        <v>733.97577000000001</v>
      </c>
      <c r="H53" s="12">
        <f t="shared" si="15"/>
        <v>2935.90308</v>
      </c>
      <c r="I53" s="79">
        <v>1</v>
      </c>
      <c r="J53" s="33"/>
      <c r="K53" s="53">
        <f t="shared" si="8"/>
        <v>733.97577000000001</v>
      </c>
      <c r="L53" s="79"/>
      <c r="M53" s="33"/>
      <c r="N53" s="53">
        <f t="shared" si="9"/>
        <v>0</v>
      </c>
      <c r="O53" s="79"/>
      <c r="P53" s="33"/>
      <c r="Q53" s="53">
        <f t="shared" si="10"/>
        <v>0</v>
      </c>
      <c r="R53" s="79"/>
      <c r="S53" s="33"/>
      <c r="T53" s="53">
        <f t="shared" si="11"/>
        <v>0</v>
      </c>
      <c r="U53" s="79"/>
      <c r="V53" s="33"/>
      <c r="W53" s="53">
        <f t="shared" si="12"/>
        <v>0</v>
      </c>
      <c r="X53" s="79"/>
      <c r="Y53" s="33"/>
      <c r="Z53" s="53">
        <f t="shared" si="13"/>
        <v>0</v>
      </c>
      <c r="AA53" s="34">
        <f t="shared" si="14"/>
        <v>3</v>
      </c>
      <c r="AB53" s="45"/>
      <c r="AC53" s="46"/>
    </row>
    <row r="54" spans="1:29" x14ac:dyDescent="0.25">
      <c r="A54" s="8" t="s">
        <v>207</v>
      </c>
      <c r="B54" s="8" t="s">
        <v>181</v>
      </c>
      <c r="C54" s="11">
        <v>1</v>
      </c>
      <c r="D54" s="8" t="s">
        <v>17</v>
      </c>
      <c r="E54" s="8" t="s">
        <v>15</v>
      </c>
      <c r="F54" s="8">
        <v>4</v>
      </c>
      <c r="G54" s="41">
        <v>733.97577000000001</v>
      </c>
      <c r="H54" s="12">
        <f t="shared" si="15"/>
        <v>2935.90308</v>
      </c>
      <c r="I54" s="79">
        <v>1</v>
      </c>
      <c r="J54" s="33"/>
      <c r="K54" s="53">
        <f t="shared" si="8"/>
        <v>733.97577000000001</v>
      </c>
      <c r="L54" s="79"/>
      <c r="M54" s="33"/>
      <c r="N54" s="53">
        <f t="shared" si="9"/>
        <v>0</v>
      </c>
      <c r="O54" s="79"/>
      <c r="P54" s="33"/>
      <c r="Q54" s="53">
        <f t="shared" si="10"/>
        <v>0</v>
      </c>
      <c r="R54" s="79"/>
      <c r="S54" s="33"/>
      <c r="T54" s="53">
        <f t="shared" si="11"/>
        <v>0</v>
      </c>
      <c r="U54" s="79"/>
      <c r="V54" s="33"/>
      <c r="W54" s="53">
        <f t="shared" si="12"/>
        <v>0</v>
      </c>
      <c r="X54" s="79"/>
      <c r="Y54" s="33"/>
      <c r="Z54" s="53">
        <f t="shared" si="13"/>
        <v>0</v>
      </c>
      <c r="AA54" s="34">
        <f t="shared" si="14"/>
        <v>3</v>
      </c>
      <c r="AB54" s="45"/>
      <c r="AC54" s="46"/>
    </row>
    <row r="55" spans="1:29" x14ac:dyDescent="0.25">
      <c r="A55" s="8" t="s">
        <v>208</v>
      </c>
      <c r="B55" s="8" t="s">
        <v>181</v>
      </c>
      <c r="C55" s="11">
        <v>1</v>
      </c>
      <c r="D55" s="8" t="s">
        <v>17</v>
      </c>
      <c r="E55" s="8" t="s">
        <v>15</v>
      </c>
      <c r="F55" s="8">
        <v>4</v>
      </c>
      <c r="G55" s="41">
        <v>733.97577000000001</v>
      </c>
      <c r="H55" s="12">
        <f t="shared" si="15"/>
        <v>2935.90308</v>
      </c>
      <c r="I55" s="79">
        <v>1</v>
      </c>
      <c r="J55" s="33"/>
      <c r="K55" s="53">
        <f t="shared" si="8"/>
        <v>733.97577000000001</v>
      </c>
      <c r="L55" s="79"/>
      <c r="M55" s="33"/>
      <c r="N55" s="53">
        <f t="shared" si="9"/>
        <v>0</v>
      </c>
      <c r="O55" s="79"/>
      <c r="P55" s="33"/>
      <c r="Q55" s="53">
        <f t="shared" si="10"/>
        <v>0</v>
      </c>
      <c r="R55" s="79"/>
      <c r="S55" s="33"/>
      <c r="T55" s="53">
        <f t="shared" si="11"/>
        <v>0</v>
      </c>
      <c r="U55" s="79"/>
      <c r="V55" s="33"/>
      <c r="W55" s="53">
        <f t="shared" si="12"/>
        <v>0</v>
      </c>
      <c r="X55" s="79"/>
      <c r="Y55" s="33"/>
      <c r="Z55" s="53">
        <f t="shared" si="13"/>
        <v>0</v>
      </c>
      <c r="AA55" s="34">
        <f t="shared" si="14"/>
        <v>3</v>
      </c>
      <c r="AB55" s="45"/>
      <c r="AC55" s="46"/>
    </row>
    <row r="56" spans="1:29" x14ac:dyDescent="0.25">
      <c r="A56" s="8" t="s">
        <v>209</v>
      </c>
      <c r="B56" s="8" t="s">
        <v>181</v>
      </c>
      <c r="C56" s="11">
        <v>1</v>
      </c>
      <c r="D56" s="8" t="s">
        <v>17</v>
      </c>
      <c r="E56" s="8" t="s">
        <v>15</v>
      </c>
      <c r="F56" s="8">
        <v>4</v>
      </c>
      <c r="G56" s="41">
        <v>733.97577000000001</v>
      </c>
      <c r="H56" s="12">
        <f t="shared" si="15"/>
        <v>2935.90308</v>
      </c>
      <c r="I56" s="79">
        <v>1</v>
      </c>
      <c r="J56" s="33"/>
      <c r="K56" s="53">
        <f t="shared" si="8"/>
        <v>733.97577000000001</v>
      </c>
      <c r="L56" s="79"/>
      <c r="M56" s="33"/>
      <c r="N56" s="53">
        <f t="shared" si="9"/>
        <v>0</v>
      </c>
      <c r="O56" s="79"/>
      <c r="P56" s="33"/>
      <c r="Q56" s="53">
        <f t="shared" si="10"/>
        <v>0</v>
      </c>
      <c r="R56" s="79"/>
      <c r="S56" s="33"/>
      <c r="T56" s="53">
        <f t="shared" si="11"/>
        <v>0</v>
      </c>
      <c r="U56" s="79"/>
      <c r="V56" s="33"/>
      <c r="W56" s="53">
        <f t="shared" si="12"/>
        <v>0</v>
      </c>
      <c r="X56" s="79"/>
      <c r="Y56" s="33"/>
      <c r="Z56" s="53">
        <f t="shared" si="13"/>
        <v>0</v>
      </c>
      <c r="AA56" s="34">
        <f t="shared" si="14"/>
        <v>3</v>
      </c>
      <c r="AB56" s="45"/>
      <c r="AC56" s="46"/>
    </row>
    <row r="57" spans="1:29" x14ac:dyDescent="0.25">
      <c r="A57" s="8" t="s">
        <v>210</v>
      </c>
      <c r="B57" s="8" t="s">
        <v>181</v>
      </c>
      <c r="C57" s="11">
        <v>1</v>
      </c>
      <c r="D57" s="8" t="s">
        <v>17</v>
      </c>
      <c r="E57" s="8" t="s">
        <v>15</v>
      </c>
      <c r="F57" s="8">
        <v>4</v>
      </c>
      <c r="G57" s="41">
        <v>733.97577000000001</v>
      </c>
      <c r="H57" s="12">
        <f t="shared" si="15"/>
        <v>2935.90308</v>
      </c>
      <c r="I57" s="79">
        <v>1</v>
      </c>
      <c r="J57" s="33"/>
      <c r="K57" s="53">
        <f t="shared" si="8"/>
        <v>733.97577000000001</v>
      </c>
      <c r="L57" s="79"/>
      <c r="M57" s="33"/>
      <c r="N57" s="53">
        <f t="shared" si="9"/>
        <v>0</v>
      </c>
      <c r="O57" s="79"/>
      <c r="P57" s="33"/>
      <c r="Q57" s="53">
        <f t="shared" si="10"/>
        <v>0</v>
      </c>
      <c r="R57" s="79"/>
      <c r="S57" s="33"/>
      <c r="T57" s="53">
        <f t="shared" si="11"/>
        <v>0</v>
      </c>
      <c r="U57" s="79"/>
      <c r="V57" s="33"/>
      <c r="W57" s="53">
        <f t="shared" si="12"/>
        <v>0</v>
      </c>
      <c r="X57" s="79"/>
      <c r="Y57" s="33"/>
      <c r="Z57" s="53">
        <f t="shared" si="13"/>
        <v>0</v>
      </c>
      <c r="AA57" s="34">
        <f t="shared" si="14"/>
        <v>3</v>
      </c>
      <c r="AB57" s="45"/>
      <c r="AC57" s="46"/>
    </row>
    <row r="58" spans="1:29" x14ac:dyDescent="0.25">
      <c r="A58" s="8" t="s">
        <v>211</v>
      </c>
      <c r="B58" s="8" t="s">
        <v>181</v>
      </c>
      <c r="C58" s="11">
        <v>1</v>
      </c>
      <c r="D58" s="8" t="s">
        <v>17</v>
      </c>
      <c r="E58" s="8" t="s">
        <v>15</v>
      </c>
      <c r="F58" s="8">
        <v>4</v>
      </c>
      <c r="G58" s="41">
        <v>733.97577000000001</v>
      </c>
      <c r="H58" s="12">
        <f t="shared" si="15"/>
        <v>2935.90308</v>
      </c>
      <c r="I58" s="79">
        <v>2</v>
      </c>
      <c r="J58" s="33"/>
      <c r="K58" s="53">
        <f t="shared" si="8"/>
        <v>1467.95154</v>
      </c>
      <c r="L58" s="79"/>
      <c r="M58" s="33"/>
      <c r="N58" s="53">
        <f t="shared" si="9"/>
        <v>0</v>
      </c>
      <c r="O58" s="79"/>
      <c r="P58" s="33"/>
      <c r="Q58" s="53">
        <f t="shared" si="10"/>
        <v>0</v>
      </c>
      <c r="R58" s="79"/>
      <c r="S58" s="33"/>
      <c r="T58" s="53">
        <f t="shared" si="11"/>
        <v>0</v>
      </c>
      <c r="U58" s="79"/>
      <c r="V58" s="33"/>
      <c r="W58" s="53">
        <f t="shared" si="12"/>
        <v>0</v>
      </c>
      <c r="X58" s="79"/>
      <c r="Y58" s="33"/>
      <c r="Z58" s="53">
        <f t="shared" si="13"/>
        <v>0</v>
      </c>
      <c r="AA58" s="34">
        <f t="shared" si="14"/>
        <v>2</v>
      </c>
      <c r="AB58" s="45"/>
      <c r="AC58" s="46"/>
    </row>
    <row r="59" spans="1:29" ht="15" customHeight="1" x14ac:dyDescent="0.25">
      <c r="A59" s="8" t="s">
        <v>212</v>
      </c>
      <c r="B59" s="8" t="s">
        <v>181</v>
      </c>
      <c r="C59" s="11">
        <v>1</v>
      </c>
      <c r="D59" s="8" t="s">
        <v>17</v>
      </c>
      <c r="E59" s="8" t="s">
        <v>15</v>
      </c>
      <c r="F59" s="8">
        <v>4</v>
      </c>
      <c r="G59" s="41">
        <v>733.97577000000001</v>
      </c>
      <c r="H59" s="12">
        <f t="shared" si="15"/>
        <v>2935.90308</v>
      </c>
      <c r="I59" s="79">
        <v>1</v>
      </c>
      <c r="J59" s="33"/>
      <c r="K59" s="53">
        <f t="shared" si="8"/>
        <v>733.97577000000001</v>
      </c>
      <c r="L59" s="79"/>
      <c r="M59" s="33"/>
      <c r="N59" s="53">
        <f t="shared" si="9"/>
        <v>0</v>
      </c>
      <c r="O59" s="79"/>
      <c r="P59" s="33"/>
      <c r="Q59" s="53">
        <f t="shared" si="10"/>
        <v>0</v>
      </c>
      <c r="R59" s="79"/>
      <c r="S59" s="33"/>
      <c r="T59" s="53">
        <f t="shared" si="11"/>
        <v>0</v>
      </c>
      <c r="U59" s="79"/>
      <c r="V59" s="33"/>
      <c r="W59" s="53">
        <f t="shared" si="12"/>
        <v>0</v>
      </c>
      <c r="X59" s="79"/>
      <c r="Y59" s="33"/>
      <c r="Z59" s="53">
        <f t="shared" si="13"/>
        <v>0</v>
      </c>
      <c r="AA59" s="34">
        <f t="shared" si="14"/>
        <v>3</v>
      </c>
      <c r="AB59" s="45"/>
      <c r="AC59" s="46"/>
    </row>
    <row r="60" spans="1:29" ht="15" customHeight="1" x14ac:dyDescent="0.25">
      <c r="A60" s="8" t="s">
        <v>213</v>
      </c>
      <c r="B60" s="8" t="s">
        <v>181</v>
      </c>
      <c r="C60" s="11">
        <v>1</v>
      </c>
      <c r="D60" s="8" t="s">
        <v>17</v>
      </c>
      <c r="E60" s="8" t="s">
        <v>15</v>
      </c>
      <c r="F60" s="8">
        <v>4</v>
      </c>
      <c r="G60" s="41">
        <v>733.97577000000001</v>
      </c>
      <c r="H60" s="12">
        <f t="shared" si="15"/>
        <v>2935.90308</v>
      </c>
      <c r="I60" s="79">
        <v>1</v>
      </c>
      <c r="J60" s="33"/>
      <c r="K60" s="53">
        <f t="shared" si="8"/>
        <v>733.97577000000001</v>
      </c>
      <c r="L60" s="79"/>
      <c r="M60" s="33"/>
      <c r="N60" s="53">
        <f t="shared" si="9"/>
        <v>0</v>
      </c>
      <c r="O60" s="79"/>
      <c r="P60" s="33"/>
      <c r="Q60" s="53">
        <f t="shared" si="10"/>
        <v>0</v>
      </c>
      <c r="R60" s="79"/>
      <c r="S60" s="33"/>
      <c r="T60" s="53">
        <f t="shared" si="11"/>
        <v>0</v>
      </c>
      <c r="U60" s="79"/>
      <c r="V60" s="33"/>
      <c r="W60" s="53">
        <f t="shared" si="12"/>
        <v>0</v>
      </c>
      <c r="X60" s="79"/>
      <c r="Y60" s="33"/>
      <c r="Z60" s="53">
        <f t="shared" si="13"/>
        <v>0</v>
      </c>
      <c r="AA60" s="34">
        <f t="shared" si="14"/>
        <v>3</v>
      </c>
      <c r="AB60" s="45"/>
      <c r="AC60" s="46"/>
    </row>
    <row r="61" spans="1:29" ht="15" customHeight="1" x14ac:dyDescent="0.25">
      <c r="A61" s="8" t="s">
        <v>214</v>
      </c>
      <c r="B61" s="8" t="s">
        <v>181</v>
      </c>
      <c r="C61" s="11">
        <v>1</v>
      </c>
      <c r="D61" s="8" t="s">
        <v>17</v>
      </c>
      <c r="E61" s="8" t="s">
        <v>15</v>
      </c>
      <c r="F61" s="8">
        <v>4</v>
      </c>
      <c r="G61" s="41">
        <v>733.97577000000001</v>
      </c>
      <c r="H61" s="12">
        <f t="shared" si="15"/>
        <v>2935.90308</v>
      </c>
      <c r="I61" s="79">
        <v>1</v>
      </c>
      <c r="J61" s="33"/>
      <c r="K61" s="53">
        <f t="shared" si="8"/>
        <v>733.97577000000001</v>
      </c>
      <c r="L61" s="79"/>
      <c r="M61" s="33"/>
      <c r="N61" s="53">
        <f t="shared" si="9"/>
        <v>0</v>
      </c>
      <c r="O61" s="79"/>
      <c r="P61" s="33"/>
      <c r="Q61" s="53">
        <f t="shared" si="10"/>
        <v>0</v>
      </c>
      <c r="R61" s="79"/>
      <c r="S61" s="33"/>
      <c r="T61" s="53">
        <f t="shared" si="11"/>
        <v>0</v>
      </c>
      <c r="U61" s="79"/>
      <c r="V61" s="33"/>
      <c r="W61" s="53">
        <f t="shared" si="12"/>
        <v>0</v>
      </c>
      <c r="X61" s="79"/>
      <c r="Y61" s="33"/>
      <c r="Z61" s="53">
        <f t="shared" si="13"/>
        <v>0</v>
      </c>
      <c r="AA61" s="34">
        <f t="shared" si="14"/>
        <v>3</v>
      </c>
      <c r="AB61" s="45"/>
      <c r="AC61" s="46"/>
    </row>
    <row r="62" spans="1:29" ht="15" customHeight="1" x14ac:dyDescent="0.25">
      <c r="A62" s="8" t="s">
        <v>215</v>
      </c>
      <c r="B62" s="8" t="s">
        <v>181</v>
      </c>
      <c r="C62" s="11">
        <v>1</v>
      </c>
      <c r="D62" s="8" t="s">
        <v>17</v>
      </c>
      <c r="E62" s="8" t="s">
        <v>15</v>
      </c>
      <c r="F62" s="8">
        <v>4</v>
      </c>
      <c r="G62" s="41">
        <v>733.97577000000001</v>
      </c>
      <c r="H62" s="12">
        <f t="shared" si="15"/>
        <v>2935.90308</v>
      </c>
      <c r="I62" s="79">
        <v>1</v>
      </c>
      <c r="J62" s="33"/>
      <c r="K62" s="53">
        <f t="shared" si="8"/>
        <v>733.97577000000001</v>
      </c>
      <c r="L62" s="79"/>
      <c r="M62" s="33"/>
      <c r="N62" s="53">
        <f t="shared" si="9"/>
        <v>0</v>
      </c>
      <c r="O62" s="79"/>
      <c r="P62" s="33"/>
      <c r="Q62" s="53">
        <f t="shared" si="10"/>
        <v>0</v>
      </c>
      <c r="R62" s="79"/>
      <c r="S62" s="33"/>
      <c r="T62" s="53">
        <f t="shared" si="11"/>
        <v>0</v>
      </c>
      <c r="U62" s="79"/>
      <c r="V62" s="33"/>
      <c r="W62" s="53">
        <f t="shared" si="12"/>
        <v>0</v>
      </c>
      <c r="X62" s="79"/>
      <c r="Y62" s="33"/>
      <c r="Z62" s="53">
        <f t="shared" si="13"/>
        <v>0</v>
      </c>
      <c r="AA62" s="34">
        <f t="shared" si="14"/>
        <v>3</v>
      </c>
      <c r="AB62" s="45"/>
      <c r="AC62" s="46"/>
    </row>
    <row r="63" spans="1:29" ht="14.25" customHeight="1" x14ac:dyDescent="0.25">
      <c r="A63" s="8" t="s">
        <v>216</v>
      </c>
      <c r="B63" s="42" t="s">
        <v>182</v>
      </c>
      <c r="C63" s="11">
        <v>1</v>
      </c>
      <c r="D63" s="8" t="s">
        <v>17</v>
      </c>
      <c r="E63" s="8" t="s">
        <v>15</v>
      </c>
      <c r="F63" s="8">
        <v>4</v>
      </c>
      <c r="G63" s="41">
        <v>66.725070000000002</v>
      </c>
      <c r="H63" s="12">
        <f t="shared" si="15"/>
        <v>266.90028000000001</v>
      </c>
      <c r="I63" s="79"/>
      <c r="J63" s="33"/>
      <c r="K63" s="53">
        <f>SUM(I63*G63)</f>
        <v>0</v>
      </c>
      <c r="L63" s="79">
        <v>1</v>
      </c>
      <c r="M63" s="33"/>
      <c r="N63" s="53">
        <f t="shared" si="9"/>
        <v>66.725070000000002</v>
      </c>
      <c r="O63" s="79">
        <v>1</v>
      </c>
      <c r="P63" s="33"/>
      <c r="Q63" s="53">
        <f t="shared" si="10"/>
        <v>66.725070000000002</v>
      </c>
      <c r="R63" s="79"/>
      <c r="S63" s="33"/>
      <c r="T63" s="53">
        <f t="shared" si="11"/>
        <v>0</v>
      </c>
      <c r="U63" s="79"/>
      <c r="V63" s="33"/>
      <c r="W63" s="53">
        <f t="shared" si="12"/>
        <v>0</v>
      </c>
      <c r="X63" s="79"/>
      <c r="Y63" s="33"/>
      <c r="Z63" s="53">
        <f t="shared" si="13"/>
        <v>0</v>
      </c>
      <c r="AA63" s="34">
        <f t="shared" si="14"/>
        <v>2</v>
      </c>
      <c r="AB63" s="45"/>
      <c r="AC63" s="46"/>
    </row>
    <row r="64" spans="1:29" ht="15" customHeight="1" x14ac:dyDescent="0.25">
      <c r="A64" s="8" t="s">
        <v>217</v>
      </c>
      <c r="B64" s="8" t="s">
        <v>183</v>
      </c>
      <c r="C64" s="11">
        <v>1</v>
      </c>
      <c r="D64" s="8" t="s">
        <v>17</v>
      </c>
      <c r="E64" s="8" t="s">
        <v>15</v>
      </c>
      <c r="F64" s="8">
        <v>4</v>
      </c>
      <c r="G64" s="41">
        <v>133.45014</v>
      </c>
      <c r="H64" s="12">
        <f t="shared" si="15"/>
        <v>533.80056000000002</v>
      </c>
      <c r="I64" s="79">
        <v>1</v>
      </c>
      <c r="J64" s="33"/>
      <c r="K64" s="53">
        <f t="shared" si="8"/>
        <v>133.45014</v>
      </c>
      <c r="L64" s="79">
        <v>2</v>
      </c>
      <c r="M64" s="33"/>
      <c r="N64" s="53">
        <f t="shared" si="9"/>
        <v>266.90028000000001</v>
      </c>
      <c r="O64" s="79">
        <v>2</v>
      </c>
      <c r="P64" s="33"/>
      <c r="Q64" s="53">
        <f>SUM(O64*G64)</f>
        <v>266.90028000000001</v>
      </c>
      <c r="R64" s="79"/>
      <c r="S64" s="33"/>
      <c r="T64" s="53">
        <f t="shared" si="11"/>
        <v>0</v>
      </c>
      <c r="U64" s="79"/>
      <c r="V64" s="33"/>
      <c r="W64" s="53">
        <f t="shared" si="12"/>
        <v>0</v>
      </c>
      <c r="X64" s="79"/>
      <c r="Y64" s="33"/>
      <c r="Z64" s="53">
        <f t="shared" si="13"/>
        <v>0</v>
      </c>
      <c r="AA64" s="34">
        <f t="shared" si="14"/>
        <v>-1</v>
      </c>
      <c r="AB64" s="45"/>
      <c r="AC64" s="46"/>
    </row>
    <row r="65" spans="1:29" ht="15" customHeight="1" x14ac:dyDescent="0.25">
      <c r="A65" s="8" t="s">
        <v>218</v>
      </c>
      <c r="B65" s="8" t="s">
        <v>183</v>
      </c>
      <c r="C65" s="11">
        <v>1</v>
      </c>
      <c r="D65" s="8" t="s">
        <v>17</v>
      </c>
      <c r="E65" s="8" t="s">
        <v>15</v>
      </c>
      <c r="F65" s="8">
        <v>4</v>
      </c>
      <c r="G65" s="41">
        <v>133.45014</v>
      </c>
      <c r="H65" s="12">
        <f>SUM(G65*F65)</f>
        <v>533.80056000000002</v>
      </c>
      <c r="I65" s="79"/>
      <c r="J65" s="33"/>
      <c r="K65" s="53">
        <f t="shared" si="8"/>
        <v>0</v>
      </c>
      <c r="L65" s="79"/>
      <c r="M65" s="33"/>
      <c r="N65" s="53">
        <f>SUM(L65*G65)</f>
        <v>0</v>
      </c>
      <c r="O65" s="79"/>
      <c r="P65" s="33"/>
      <c r="Q65" s="53">
        <f t="shared" si="10"/>
        <v>0</v>
      </c>
      <c r="R65" s="79"/>
      <c r="S65" s="33"/>
      <c r="T65" s="53">
        <f>SUM(R65*G65)</f>
        <v>0</v>
      </c>
      <c r="U65" s="79"/>
      <c r="V65" s="33"/>
      <c r="W65" s="53">
        <f>SUM(U65*G65)</f>
        <v>0</v>
      </c>
      <c r="X65" s="79"/>
      <c r="Y65" s="33"/>
      <c r="Z65" s="53">
        <f>SUM(X65*G65)</f>
        <v>0</v>
      </c>
      <c r="AA65" s="34">
        <f t="shared" si="14"/>
        <v>4</v>
      </c>
      <c r="AB65" s="45"/>
      <c r="AC65" s="46"/>
    </row>
    <row r="66" spans="1:29" x14ac:dyDescent="0.25">
      <c r="A66" s="106" t="s">
        <v>18</v>
      </c>
      <c r="B66" s="106"/>
      <c r="C66" s="106"/>
      <c r="D66" s="106"/>
      <c r="E66" s="106"/>
      <c r="F66" s="106"/>
      <c r="G66" s="106"/>
      <c r="H66" s="13">
        <f>SUM(H38:H65)</f>
        <v>52356.938260000024</v>
      </c>
      <c r="I66" s="13">
        <f>SUM(I38:I65)</f>
        <v>28</v>
      </c>
      <c r="J66" s="14"/>
      <c r="K66" s="36">
        <f>SUM(K38:K65)</f>
        <v>13923.297940000004</v>
      </c>
      <c r="L66" s="13">
        <f>SUM(L38:L65)</f>
        <v>28</v>
      </c>
      <c r="M66" s="14"/>
      <c r="N66" s="36">
        <f>SUM(N38:N65)</f>
        <v>13089.234565000001</v>
      </c>
      <c r="O66" s="83">
        <f>SUM(O38:O65)</f>
        <v>28</v>
      </c>
      <c r="P66" s="14"/>
      <c r="Q66" s="36">
        <f>SUM(Q38:Q65)</f>
        <v>13089.234565000001</v>
      </c>
      <c r="R66" s="13">
        <f>SUM(R38:R65)</f>
        <v>0</v>
      </c>
      <c r="S66" s="14"/>
      <c r="T66" s="36">
        <f>SUM(T38:T65)</f>
        <v>0</v>
      </c>
      <c r="U66" s="13">
        <f>SUM(U38:U65)</f>
        <v>0</v>
      </c>
      <c r="V66" s="14"/>
      <c r="W66" s="36">
        <f>SUM(W38:W65)</f>
        <v>0</v>
      </c>
      <c r="X66" s="13">
        <f>SUM(X38:X65)</f>
        <v>0</v>
      </c>
      <c r="Y66" s="14"/>
      <c r="Z66" s="36">
        <f>SUM(Z38:Z65)</f>
        <v>0</v>
      </c>
      <c r="AA66" s="13">
        <f>SUM(H66-K66-N66-Q66-T66-W66-Z66)</f>
        <v>12255.171190000021</v>
      </c>
      <c r="AB66" s="48"/>
      <c r="AC66" s="48"/>
    </row>
    <row r="67" spans="1:29" ht="120" customHeight="1" x14ac:dyDescent="0.25">
      <c r="A67" s="6" t="s">
        <v>0</v>
      </c>
      <c r="B67" s="109" t="s">
        <v>196</v>
      </c>
      <c r="C67" s="109"/>
      <c r="D67" s="109"/>
      <c r="E67" s="109"/>
      <c r="F67" s="109"/>
      <c r="G67" s="109"/>
      <c r="H67" s="109"/>
      <c r="I67" s="97" t="s">
        <v>19</v>
      </c>
      <c r="J67" s="97"/>
      <c r="K67" s="97"/>
      <c r="L67" s="94" t="s">
        <v>130</v>
      </c>
      <c r="M67" s="95"/>
      <c r="N67" s="96"/>
      <c r="O67" s="91" t="s">
        <v>131</v>
      </c>
      <c r="P67" s="92"/>
      <c r="Q67" s="93"/>
      <c r="R67" s="91" t="s">
        <v>132</v>
      </c>
      <c r="S67" s="92"/>
      <c r="T67" s="93"/>
      <c r="U67" s="91" t="s">
        <v>133</v>
      </c>
      <c r="V67" s="92"/>
      <c r="W67" s="93"/>
      <c r="X67" s="91" t="s">
        <v>140</v>
      </c>
      <c r="Y67" s="92"/>
      <c r="Z67" s="93"/>
      <c r="AA67" s="28"/>
      <c r="AB67" s="107"/>
      <c r="AC67" s="107"/>
    </row>
    <row r="68" spans="1:29" ht="68.25" customHeight="1" x14ac:dyDescent="0.25">
      <c r="A68" s="15" t="s">
        <v>24</v>
      </c>
      <c r="B68" s="111" t="s">
        <v>186</v>
      </c>
      <c r="C68" s="111"/>
      <c r="D68" s="111"/>
      <c r="E68" s="111"/>
      <c r="F68" s="111"/>
      <c r="G68" s="111"/>
      <c r="H68" s="111"/>
      <c r="I68" s="97" t="s">
        <v>230</v>
      </c>
      <c r="J68" s="97"/>
      <c r="K68" s="97"/>
      <c r="L68" s="91" t="s">
        <v>129</v>
      </c>
      <c r="M68" s="92"/>
      <c r="N68" s="93"/>
      <c r="O68" s="91" t="s">
        <v>129</v>
      </c>
      <c r="P68" s="92"/>
      <c r="Q68" s="93"/>
      <c r="R68" s="91" t="s">
        <v>129</v>
      </c>
      <c r="S68" s="92"/>
      <c r="T68" s="93"/>
      <c r="U68" s="91" t="s">
        <v>129</v>
      </c>
      <c r="V68" s="92"/>
      <c r="W68" s="93"/>
      <c r="X68" s="91" t="s">
        <v>139</v>
      </c>
      <c r="Y68" s="92"/>
      <c r="Z68" s="93"/>
      <c r="AA68" s="1"/>
      <c r="AB68" s="107"/>
      <c r="AC68" s="107"/>
    </row>
    <row r="69" spans="1:29" x14ac:dyDescent="0.25">
      <c r="A69" s="112" t="s">
        <v>187</v>
      </c>
      <c r="B69" s="112"/>
      <c r="C69" s="112"/>
      <c r="D69" s="112"/>
      <c r="E69" s="112"/>
      <c r="F69" s="112"/>
      <c r="G69" s="112"/>
      <c r="H69" s="112"/>
      <c r="I69" s="1"/>
      <c r="J69" s="1"/>
      <c r="K69" s="1"/>
      <c r="L69" s="1"/>
      <c r="M69" s="1"/>
      <c r="N69" s="1"/>
      <c r="O69" s="1"/>
      <c r="P69" s="1"/>
      <c r="Q69" s="1"/>
      <c r="R69" s="59"/>
      <c r="S69" s="1"/>
      <c r="T69" s="1"/>
      <c r="U69" s="1"/>
      <c r="V69" s="1"/>
      <c r="W69" s="1"/>
      <c r="X69" s="1"/>
      <c r="Y69" s="1"/>
      <c r="Z69" s="1"/>
      <c r="AA69" s="1"/>
      <c r="AB69" s="45"/>
      <c r="AC69" s="46"/>
    </row>
    <row r="70" spans="1:29" ht="71.25" x14ac:dyDescent="0.25">
      <c r="A70" s="18"/>
      <c r="B70" s="16" t="s">
        <v>56</v>
      </c>
      <c r="C70" s="16" t="s">
        <v>55</v>
      </c>
      <c r="D70" s="16" t="s">
        <v>57</v>
      </c>
      <c r="E70" s="17" t="s">
        <v>23</v>
      </c>
      <c r="F70" s="16" t="s">
        <v>3</v>
      </c>
      <c r="G70" s="16" t="s">
        <v>5</v>
      </c>
      <c r="H70" s="16" t="s">
        <v>4</v>
      </c>
      <c r="I70" s="1" t="s">
        <v>20</v>
      </c>
      <c r="J70" s="1"/>
      <c r="K70" s="1" t="s">
        <v>124</v>
      </c>
      <c r="L70" s="1" t="s">
        <v>20</v>
      </c>
      <c r="M70" s="1"/>
      <c r="N70" s="1" t="s">
        <v>124</v>
      </c>
      <c r="O70" s="1" t="s">
        <v>20</v>
      </c>
      <c r="P70" s="1"/>
      <c r="Q70" s="1" t="s">
        <v>124</v>
      </c>
      <c r="R70" s="59" t="s">
        <v>20</v>
      </c>
      <c r="S70" s="1"/>
      <c r="T70" s="1" t="s">
        <v>124</v>
      </c>
      <c r="U70" s="1" t="s">
        <v>20</v>
      </c>
      <c r="V70" s="1" t="s">
        <v>128</v>
      </c>
      <c r="W70" s="1" t="s">
        <v>124</v>
      </c>
      <c r="X70" s="1" t="s">
        <v>20</v>
      </c>
      <c r="Y70" s="1" t="s">
        <v>128</v>
      </c>
      <c r="Z70" s="1" t="s">
        <v>124</v>
      </c>
      <c r="AA70" s="1" t="s">
        <v>123</v>
      </c>
      <c r="AB70" s="45"/>
      <c r="AC70" s="46"/>
    </row>
    <row r="71" spans="1:29" x14ac:dyDescent="0.25">
      <c r="A71" s="5" t="s">
        <v>25</v>
      </c>
      <c r="B71" s="19" t="s">
        <v>41</v>
      </c>
      <c r="C71" s="16" t="s">
        <v>54</v>
      </c>
      <c r="D71" s="76">
        <v>12</v>
      </c>
      <c r="E71" s="76">
        <v>12</v>
      </c>
      <c r="F71" s="65" t="s">
        <v>17</v>
      </c>
      <c r="G71" s="4">
        <v>11.120844999999999</v>
      </c>
      <c r="H71" s="4">
        <f>SUM(G71*D71)</f>
        <v>133.45013999999998</v>
      </c>
      <c r="I71" s="30"/>
      <c r="J71" s="3"/>
      <c r="K71" s="44">
        <f>SUM(I71*G71)</f>
        <v>0</v>
      </c>
      <c r="L71" s="30"/>
      <c r="M71" s="3"/>
      <c r="N71" s="44">
        <f>SUM(L71*G71)</f>
        <v>0</v>
      </c>
      <c r="O71" s="81"/>
      <c r="P71" s="3"/>
      <c r="Q71" s="44">
        <f>SUM(O71*G71)</f>
        <v>0</v>
      </c>
      <c r="R71" s="30"/>
      <c r="S71" s="3"/>
      <c r="T71" s="44">
        <f>SUM(R71*G71)</f>
        <v>0</v>
      </c>
      <c r="U71" s="30"/>
      <c r="V71" s="3"/>
      <c r="W71" s="44">
        <f>SUM(U71*G71)</f>
        <v>0</v>
      </c>
      <c r="X71" s="30"/>
      <c r="Y71" s="3"/>
      <c r="Z71" s="44">
        <f>SUM(X71*G71)</f>
        <v>0</v>
      </c>
      <c r="AA71" s="30">
        <f>SUM(D71-I71-L71-O71-R71-U71-Y71)</f>
        <v>12</v>
      </c>
      <c r="AB71" s="49"/>
      <c r="AC71" s="48"/>
    </row>
    <row r="72" spans="1:29" x14ac:dyDescent="0.25">
      <c r="A72" s="5" t="s">
        <v>26</v>
      </c>
      <c r="B72" s="19" t="s">
        <v>42</v>
      </c>
      <c r="C72" s="16" t="s">
        <v>54</v>
      </c>
      <c r="D72" s="76">
        <v>12</v>
      </c>
      <c r="E72" s="76">
        <v>12</v>
      </c>
      <c r="F72" s="86" t="s">
        <v>17</v>
      </c>
      <c r="G72" s="20">
        <v>11.120844999999999</v>
      </c>
      <c r="H72" s="4">
        <f t="shared" ref="H72:H86" si="16">SUM(G72*D72)</f>
        <v>133.45013999999998</v>
      </c>
      <c r="I72" s="30"/>
      <c r="J72" s="2"/>
      <c r="K72" s="44">
        <f t="shared" ref="K72:K85" si="17">SUM(I72*G72)</f>
        <v>0</v>
      </c>
      <c r="L72" s="30"/>
      <c r="M72" s="2"/>
      <c r="N72" s="44">
        <f t="shared" ref="N72:N85" si="18">SUM(L72*G72)</f>
        <v>0</v>
      </c>
      <c r="O72" s="81"/>
      <c r="P72" s="2"/>
      <c r="Q72" s="44">
        <f t="shared" ref="Q72:Q85" si="19">SUM(O72*G72)</f>
        <v>0</v>
      </c>
      <c r="R72" s="30"/>
      <c r="S72" s="2"/>
      <c r="T72" s="44">
        <f t="shared" ref="T72:T85" si="20">SUM(R72*G72)</f>
        <v>0</v>
      </c>
      <c r="U72" s="30"/>
      <c r="V72" s="2"/>
      <c r="W72" s="44">
        <f t="shared" ref="W72:W85" si="21">SUM(U72*G72)</f>
        <v>0</v>
      </c>
      <c r="X72" s="30"/>
      <c r="Y72" s="2"/>
      <c r="Z72" s="44">
        <f t="shared" ref="Z72:Z85" si="22">SUM(X72*G72)</f>
        <v>0</v>
      </c>
      <c r="AA72" s="30">
        <f t="shared" ref="AA72:AA86" si="23">SUM(D72-I72-L72-O72-R72-U72-Y72)</f>
        <v>12</v>
      </c>
      <c r="AB72" s="48"/>
      <c r="AC72" s="48"/>
    </row>
    <row r="73" spans="1:29" x14ac:dyDescent="0.25">
      <c r="A73" s="5" t="s">
        <v>27</v>
      </c>
      <c r="B73" s="19" t="s">
        <v>43</v>
      </c>
      <c r="C73" s="16" t="s">
        <v>54</v>
      </c>
      <c r="D73" s="76">
        <v>12</v>
      </c>
      <c r="E73" s="76">
        <v>12</v>
      </c>
      <c r="F73" s="86" t="s">
        <v>17</v>
      </c>
      <c r="G73" s="20">
        <v>11.120844999999999</v>
      </c>
      <c r="H73" s="4">
        <f t="shared" si="16"/>
        <v>133.45013999999998</v>
      </c>
      <c r="I73" s="30"/>
      <c r="J73" s="2"/>
      <c r="K73" s="44">
        <f t="shared" si="17"/>
        <v>0</v>
      </c>
      <c r="L73" s="30"/>
      <c r="M73" s="2"/>
      <c r="N73" s="44">
        <f t="shared" si="18"/>
        <v>0</v>
      </c>
      <c r="O73" s="81"/>
      <c r="P73" s="2"/>
      <c r="Q73" s="44">
        <f t="shared" si="19"/>
        <v>0</v>
      </c>
      <c r="R73" s="30"/>
      <c r="S73" s="2"/>
      <c r="T73" s="44">
        <f t="shared" si="20"/>
        <v>0</v>
      </c>
      <c r="U73" s="30"/>
      <c r="V73" s="2"/>
      <c r="W73" s="44">
        <f t="shared" si="21"/>
        <v>0</v>
      </c>
      <c r="X73" s="30"/>
      <c r="Y73" s="2"/>
      <c r="Z73" s="44">
        <f t="shared" si="22"/>
        <v>0</v>
      </c>
      <c r="AA73" s="30">
        <f t="shared" si="23"/>
        <v>12</v>
      </c>
      <c r="AB73" s="48"/>
      <c r="AC73" s="48"/>
    </row>
    <row r="74" spans="1:29" x14ac:dyDescent="0.25">
      <c r="A74" s="5" t="s">
        <v>28</v>
      </c>
      <c r="B74" s="19" t="s">
        <v>44</v>
      </c>
      <c r="C74" s="16" t="s">
        <v>54</v>
      </c>
      <c r="D74" s="76">
        <v>12</v>
      </c>
      <c r="E74" s="76">
        <v>12</v>
      </c>
      <c r="F74" s="86" t="s">
        <v>17</v>
      </c>
      <c r="G74" s="20">
        <v>556.04224999999997</v>
      </c>
      <c r="H74" s="4">
        <f t="shared" si="16"/>
        <v>6672.5069999999996</v>
      </c>
      <c r="I74" s="81">
        <v>1</v>
      </c>
      <c r="J74" s="2"/>
      <c r="K74" s="44">
        <f t="shared" si="17"/>
        <v>556.04224999999997</v>
      </c>
      <c r="L74" s="30"/>
      <c r="M74" s="2"/>
      <c r="N74" s="44">
        <f t="shared" si="18"/>
        <v>0</v>
      </c>
      <c r="O74" s="81"/>
      <c r="P74" s="2"/>
      <c r="Q74" s="44">
        <f t="shared" si="19"/>
        <v>0</v>
      </c>
      <c r="R74" s="30"/>
      <c r="S74" s="2"/>
      <c r="T74" s="44">
        <f t="shared" si="20"/>
        <v>0</v>
      </c>
      <c r="U74" s="30"/>
      <c r="V74" s="2"/>
      <c r="W74" s="44">
        <f t="shared" si="21"/>
        <v>0</v>
      </c>
      <c r="X74" s="30"/>
      <c r="Y74" s="2"/>
      <c r="Z74" s="44">
        <f t="shared" si="22"/>
        <v>0</v>
      </c>
      <c r="AA74" s="30">
        <f t="shared" si="23"/>
        <v>11</v>
      </c>
      <c r="AB74" s="48"/>
      <c r="AC74" s="48"/>
    </row>
    <row r="75" spans="1:29" x14ac:dyDescent="0.25">
      <c r="A75" s="5" t="s">
        <v>29</v>
      </c>
      <c r="B75" s="19" t="s">
        <v>45</v>
      </c>
      <c r="C75" s="16" t="s">
        <v>54</v>
      </c>
      <c r="D75" s="76">
        <v>12</v>
      </c>
      <c r="E75" s="76">
        <v>12</v>
      </c>
      <c r="F75" s="86" t="s">
        <v>17</v>
      </c>
      <c r="G75" s="20">
        <v>88.966759999999994</v>
      </c>
      <c r="H75" s="4">
        <f t="shared" si="16"/>
        <v>1067.6011199999998</v>
      </c>
      <c r="I75" s="81">
        <v>1</v>
      </c>
      <c r="J75" s="2"/>
      <c r="K75" s="44">
        <f t="shared" si="17"/>
        <v>88.966759999999994</v>
      </c>
      <c r="L75" s="30"/>
      <c r="M75" s="2"/>
      <c r="N75" s="44">
        <f t="shared" si="18"/>
        <v>0</v>
      </c>
      <c r="O75" s="81"/>
      <c r="P75" s="2"/>
      <c r="Q75" s="44">
        <f t="shared" si="19"/>
        <v>0</v>
      </c>
      <c r="R75" s="30"/>
      <c r="S75" s="2"/>
      <c r="T75" s="44">
        <f t="shared" si="20"/>
        <v>0</v>
      </c>
      <c r="U75" s="30"/>
      <c r="V75" s="2"/>
      <c r="W75" s="44">
        <f t="shared" si="21"/>
        <v>0</v>
      </c>
      <c r="X75" s="30"/>
      <c r="Y75" s="2"/>
      <c r="Z75" s="44">
        <f t="shared" si="22"/>
        <v>0</v>
      </c>
      <c r="AA75" s="30">
        <f t="shared" si="23"/>
        <v>11</v>
      </c>
      <c r="AB75" s="48"/>
      <c r="AC75" s="48"/>
    </row>
    <row r="76" spans="1:29" x14ac:dyDescent="0.25">
      <c r="A76" s="5" t="s">
        <v>30</v>
      </c>
      <c r="B76" s="19" t="s">
        <v>46</v>
      </c>
      <c r="C76" s="16" t="s">
        <v>54</v>
      </c>
      <c r="D76" s="76">
        <v>12</v>
      </c>
      <c r="E76" s="76">
        <v>12</v>
      </c>
      <c r="F76" s="86" t="s">
        <v>17</v>
      </c>
      <c r="G76" s="20">
        <v>55.604225</v>
      </c>
      <c r="H76" s="4">
        <f t="shared" si="16"/>
        <v>667.25070000000005</v>
      </c>
      <c r="I76" s="81">
        <v>1</v>
      </c>
      <c r="J76" s="2"/>
      <c r="K76" s="44">
        <f t="shared" si="17"/>
        <v>55.604225</v>
      </c>
      <c r="L76" s="30"/>
      <c r="M76" s="2"/>
      <c r="N76" s="44">
        <f t="shared" si="18"/>
        <v>0</v>
      </c>
      <c r="O76" s="81"/>
      <c r="P76" s="2"/>
      <c r="Q76" s="44">
        <f t="shared" si="19"/>
        <v>0</v>
      </c>
      <c r="R76" s="30"/>
      <c r="S76" s="2"/>
      <c r="T76" s="44">
        <f t="shared" si="20"/>
        <v>0</v>
      </c>
      <c r="U76" s="30"/>
      <c r="V76" s="2"/>
      <c r="W76" s="44">
        <f t="shared" si="21"/>
        <v>0</v>
      </c>
      <c r="X76" s="30"/>
      <c r="Y76" s="2"/>
      <c r="Z76" s="44">
        <f t="shared" si="22"/>
        <v>0</v>
      </c>
      <c r="AA76" s="30">
        <f t="shared" si="23"/>
        <v>11</v>
      </c>
      <c r="AB76" s="48"/>
      <c r="AC76" s="48"/>
    </row>
    <row r="77" spans="1:29" x14ac:dyDescent="0.25">
      <c r="A77" s="5" t="s">
        <v>31</v>
      </c>
      <c r="B77" s="19" t="s">
        <v>47</v>
      </c>
      <c r="C77" s="16" t="s">
        <v>54</v>
      </c>
      <c r="D77" s="76">
        <v>12</v>
      </c>
      <c r="E77" s="76">
        <v>12</v>
      </c>
      <c r="F77" s="86" t="s">
        <v>17</v>
      </c>
      <c r="G77" s="20">
        <v>55.604225</v>
      </c>
      <c r="H77" s="4">
        <f t="shared" si="16"/>
        <v>667.25070000000005</v>
      </c>
      <c r="I77" s="81">
        <v>1</v>
      </c>
      <c r="J77" s="2"/>
      <c r="K77" s="44">
        <f t="shared" si="17"/>
        <v>55.604225</v>
      </c>
      <c r="L77" s="30"/>
      <c r="M77" s="2"/>
      <c r="N77" s="44">
        <f t="shared" si="18"/>
        <v>0</v>
      </c>
      <c r="O77" s="81"/>
      <c r="P77" s="2"/>
      <c r="Q77" s="44">
        <f t="shared" si="19"/>
        <v>0</v>
      </c>
      <c r="R77" s="30"/>
      <c r="S77" s="2"/>
      <c r="T77" s="44">
        <f>SUM(R77*G77)</f>
        <v>0</v>
      </c>
      <c r="U77" s="30"/>
      <c r="V77" s="2"/>
      <c r="W77" s="44">
        <f t="shared" si="21"/>
        <v>0</v>
      </c>
      <c r="X77" s="30"/>
      <c r="Y77" s="2"/>
      <c r="Z77" s="44">
        <f t="shared" si="22"/>
        <v>0</v>
      </c>
      <c r="AA77" s="30">
        <f t="shared" si="23"/>
        <v>11</v>
      </c>
      <c r="AB77" s="48"/>
      <c r="AC77" s="48"/>
    </row>
    <row r="78" spans="1:29" x14ac:dyDescent="0.25">
      <c r="A78" s="5" t="s">
        <v>32</v>
      </c>
      <c r="B78" s="19" t="s">
        <v>48</v>
      </c>
      <c r="C78" s="16" t="s">
        <v>54</v>
      </c>
      <c r="D78" s="76">
        <v>12</v>
      </c>
      <c r="E78" s="76">
        <v>12</v>
      </c>
      <c r="F78" s="86" t="s">
        <v>17</v>
      </c>
      <c r="G78" s="20">
        <v>88.966759999999994</v>
      </c>
      <c r="H78" s="4">
        <f t="shared" si="16"/>
        <v>1067.6011199999998</v>
      </c>
      <c r="I78" s="81">
        <v>1</v>
      </c>
      <c r="J78" s="2"/>
      <c r="K78" s="44">
        <f t="shared" si="17"/>
        <v>88.966759999999994</v>
      </c>
      <c r="L78" s="30"/>
      <c r="M78" s="2"/>
      <c r="N78" s="44">
        <f t="shared" si="18"/>
        <v>0</v>
      </c>
      <c r="O78" s="81"/>
      <c r="P78" s="2"/>
      <c r="Q78" s="44">
        <f t="shared" si="19"/>
        <v>0</v>
      </c>
      <c r="R78" s="30"/>
      <c r="S78" s="2"/>
      <c r="T78" s="44">
        <f t="shared" si="20"/>
        <v>0</v>
      </c>
      <c r="U78" s="30"/>
      <c r="V78" s="2"/>
      <c r="W78" s="44">
        <f t="shared" si="21"/>
        <v>0</v>
      </c>
      <c r="X78" s="30"/>
      <c r="Y78" s="2"/>
      <c r="Z78" s="44">
        <f t="shared" si="22"/>
        <v>0</v>
      </c>
      <c r="AA78" s="30">
        <f t="shared" si="23"/>
        <v>11</v>
      </c>
      <c r="AB78" s="48"/>
      <c r="AC78" s="48"/>
    </row>
    <row r="79" spans="1:29" x14ac:dyDescent="0.25">
      <c r="A79" s="5" t="s">
        <v>33</v>
      </c>
      <c r="B79" s="19" t="s">
        <v>49</v>
      </c>
      <c r="C79" s="16" t="s">
        <v>54</v>
      </c>
      <c r="D79" s="76">
        <v>12</v>
      </c>
      <c r="E79" s="76">
        <v>12</v>
      </c>
      <c r="F79" s="86" t="s">
        <v>17</v>
      </c>
      <c r="G79" s="20">
        <v>88.966759999999994</v>
      </c>
      <c r="H79" s="4">
        <f t="shared" si="16"/>
        <v>1067.6011199999998</v>
      </c>
      <c r="I79" s="81">
        <v>1</v>
      </c>
      <c r="J79" s="2"/>
      <c r="K79" s="44">
        <f t="shared" si="17"/>
        <v>88.966759999999994</v>
      </c>
      <c r="L79" s="30"/>
      <c r="M79" s="2"/>
      <c r="N79" s="44">
        <f t="shared" si="18"/>
        <v>0</v>
      </c>
      <c r="O79" s="81"/>
      <c r="P79" s="2"/>
      <c r="Q79" s="44">
        <f t="shared" si="19"/>
        <v>0</v>
      </c>
      <c r="R79" s="30"/>
      <c r="S79" s="2"/>
      <c r="T79" s="44">
        <f t="shared" si="20"/>
        <v>0</v>
      </c>
      <c r="U79" s="30"/>
      <c r="V79" s="2"/>
      <c r="W79" s="44">
        <f t="shared" si="21"/>
        <v>0</v>
      </c>
      <c r="X79" s="30"/>
      <c r="Y79" s="2"/>
      <c r="Z79" s="44">
        <f t="shared" si="22"/>
        <v>0</v>
      </c>
      <c r="AA79" s="30">
        <f t="shared" si="23"/>
        <v>11</v>
      </c>
      <c r="AB79" s="48"/>
      <c r="AC79" s="48"/>
    </row>
    <row r="80" spans="1:29" x14ac:dyDescent="0.25">
      <c r="A80" s="5" t="s">
        <v>34</v>
      </c>
      <c r="B80" s="19" t="s">
        <v>50</v>
      </c>
      <c r="C80" s="16" t="s">
        <v>54</v>
      </c>
      <c r="D80" s="76">
        <v>12</v>
      </c>
      <c r="E80" s="76">
        <v>12</v>
      </c>
      <c r="F80" s="86" t="s">
        <v>17</v>
      </c>
      <c r="G80" s="20">
        <v>11.120844999999999</v>
      </c>
      <c r="H80" s="4">
        <f t="shared" si="16"/>
        <v>133.45013999999998</v>
      </c>
      <c r="I80" s="81"/>
      <c r="J80" s="2"/>
      <c r="K80" s="44">
        <f t="shared" si="17"/>
        <v>0</v>
      </c>
      <c r="L80" s="30"/>
      <c r="M80" s="2"/>
      <c r="N80" s="44">
        <f t="shared" si="18"/>
        <v>0</v>
      </c>
      <c r="O80" s="81"/>
      <c r="P80" s="2"/>
      <c r="Q80" s="44">
        <f t="shared" si="19"/>
        <v>0</v>
      </c>
      <c r="R80" s="30"/>
      <c r="S80" s="2"/>
      <c r="T80" s="44">
        <f t="shared" si="20"/>
        <v>0</v>
      </c>
      <c r="U80" s="30"/>
      <c r="V80" s="2"/>
      <c r="W80" s="44">
        <f t="shared" si="21"/>
        <v>0</v>
      </c>
      <c r="X80" s="30"/>
      <c r="Y80" s="2"/>
      <c r="Z80" s="44">
        <f t="shared" si="22"/>
        <v>0</v>
      </c>
      <c r="AA80" s="30">
        <f t="shared" si="23"/>
        <v>12</v>
      </c>
      <c r="AB80" s="48"/>
      <c r="AC80" s="48"/>
    </row>
    <row r="81" spans="1:29" x14ac:dyDescent="0.25">
      <c r="A81" s="5" t="s">
        <v>35</v>
      </c>
      <c r="B81" s="19" t="s">
        <v>51</v>
      </c>
      <c r="C81" s="16" t="s">
        <v>54</v>
      </c>
      <c r="D81" s="76">
        <v>12</v>
      </c>
      <c r="E81" s="76">
        <v>12</v>
      </c>
      <c r="F81" s="86" t="s">
        <v>17</v>
      </c>
      <c r="G81" s="20">
        <v>16.681267500000001</v>
      </c>
      <c r="H81" s="4">
        <f t="shared" si="16"/>
        <v>200.17520999999999</v>
      </c>
      <c r="I81" s="81"/>
      <c r="J81" s="2"/>
      <c r="K81" s="44">
        <f t="shared" si="17"/>
        <v>0</v>
      </c>
      <c r="L81" s="30"/>
      <c r="M81" s="2"/>
      <c r="N81" s="44">
        <f t="shared" si="18"/>
        <v>0</v>
      </c>
      <c r="O81" s="81"/>
      <c r="P81" s="2"/>
      <c r="Q81" s="44">
        <f t="shared" si="19"/>
        <v>0</v>
      </c>
      <c r="R81" s="30"/>
      <c r="S81" s="2"/>
      <c r="T81" s="44">
        <f t="shared" si="20"/>
        <v>0</v>
      </c>
      <c r="U81" s="30"/>
      <c r="V81" s="2"/>
      <c r="W81" s="44">
        <f t="shared" si="21"/>
        <v>0</v>
      </c>
      <c r="X81" s="30"/>
      <c r="Y81" s="2"/>
      <c r="Z81" s="44">
        <f t="shared" si="22"/>
        <v>0</v>
      </c>
      <c r="AA81" s="30">
        <f t="shared" si="23"/>
        <v>12</v>
      </c>
      <c r="AB81" s="48"/>
      <c r="AC81" s="48"/>
    </row>
    <row r="82" spans="1:29" x14ac:dyDescent="0.25">
      <c r="A82" s="5" t="s">
        <v>36</v>
      </c>
      <c r="B82" s="19" t="s">
        <v>52</v>
      </c>
      <c r="C82" s="16" t="s">
        <v>54</v>
      </c>
      <c r="D82" s="76">
        <v>12</v>
      </c>
      <c r="E82" s="76">
        <v>12</v>
      </c>
      <c r="F82" s="86" t="s">
        <v>17</v>
      </c>
      <c r="G82" s="20">
        <v>11.120844999999999</v>
      </c>
      <c r="H82" s="4">
        <f t="shared" si="16"/>
        <v>133.45013999999998</v>
      </c>
      <c r="I82" s="81">
        <v>1</v>
      </c>
      <c r="J82" s="2"/>
      <c r="K82" s="44">
        <f t="shared" si="17"/>
        <v>11.120844999999999</v>
      </c>
      <c r="L82" s="30"/>
      <c r="M82" s="2"/>
      <c r="N82" s="44">
        <f t="shared" si="18"/>
        <v>0</v>
      </c>
      <c r="O82" s="81"/>
      <c r="P82" s="2"/>
      <c r="Q82" s="44">
        <f t="shared" si="19"/>
        <v>0</v>
      </c>
      <c r="R82" s="30"/>
      <c r="S82" s="2"/>
      <c r="T82" s="44">
        <f t="shared" si="20"/>
        <v>0</v>
      </c>
      <c r="U82" s="30"/>
      <c r="V82" s="2"/>
      <c r="W82" s="44">
        <f t="shared" si="21"/>
        <v>0</v>
      </c>
      <c r="X82" s="30"/>
      <c r="Y82" s="2"/>
      <c r="Z82" s="44">
        <f t="shared" si="22"/>
        <v>0</v>
      </c>
      <c r="AA82" s="30">
        <f t="shared" si="23"/>
        <v>11</v>
      </c>
      <c r="AB82" s="48"/>
      <c r="AC82" s="48"/>
    </row>
    <row r="83" spans="1:29" x14ac:dyDescent="0.25">
      <c r="A83" s="5" t="s">
        <v>37</v>
      </c>
      <c r="B83" s="19" t="s">
        <v>53</v>
      </c>
      <c r="C83" s="16" t="s">
        <v>54</v>
      </c>
      <c r="D83" s="76">
        <v>12</v>
      </c>
      <c r="E83" s="76">
        <v>12</v>
      </c>
      <c r="F83" s="86" t="s">
        <v>17</v>
      </c>
      <c r="G83" s="20">
        <v>16.681267500000001</v>
      </c>
      <c r="H83" s="4">
        <f t="shared" si="16"/>
        <v>200.17520999999999</v>
      </c>
      <c r="I83" s="81"/>
      <c r="J83" s="2"/>
      <c r="K83" s="44">
        <f t="shared" si="17"/>
        <v>0</v>
      </c>
      <c r="L83" s="30"/>
      <c r="M83" s="2"/>
      <c r="N83" s="44">
        <f t="shared" si="18"/>
        <v>0</v>
      </c>
      <c r="O83" s="81"/>
      <c r="P83" s="2"/>
      <c r="Q83" s="44">
        <f t="shared" si="19"/>
        <v>0</v>
      </c>
      <c r="R83" s="30"/>
      <c r="S83" s="2"/>
      <c r="T83" s="44">
        <f t="shared" si="20"/>
        <v>0</v>
      </c>
      <c r="U83" s="30"/>
      <c r="V83" s="2"/>
      <c r="W83" s="44">
        <f t="shared" si="21"/>
        <v>0</v>
      </c>
      <c r="X83" s="30"/>
      <c r="Y83" s="2"/>
      <c r="Z83" s="44">
        <f t="shared" si="22"/>
        <v>0</v>
      </c>
      <c r="AA83" s="30">
        <f t="shared" si="23"/>
        <v>12</v>
      </c>
      <c r="AB83" s="48"/>
      <c r="AC83" s="48"/>
    </row>
    <row r="84" spans="1:29" x14ac:dyDescent="0.25">
      <c r="A84" s="5" t="s">
        <v>38</v>
      </c>
      <c r="B84" s="19" t="s">
        <v>167</v>
      </c>
      <c r="C84" s="16" t="s">
        <v>54</v>
      </c>
      <c r="D84" s="76">
        <v>12</v>
      </c>
      <c r="E84" s="76">
        <v>12</v>
      </c>
      <c r="F84" s="86" t="s">
        <v>17</v>
      </c>
      <c r="G84" s="20">
        <v>16.681267500000001</v>
      </c>
      <c r="H84" s="4">
        <f t="shared" si="16"/>
        <v>200.17520999999999</v>
      </c>
      <c r="I84" s="81"/>
      <c r="J84" s="2"/>
      <c r="K84" s="44">
        <f t="shared" si="17"/>
        <v>0</v>
      </c>
      <c r="L84" s="30"/>
      <c r="M84" s="2"/>
      <c r="N84" s="44">
        <f t="shared" si="18"/>
        <v>0</v>
      </c>
      <c r="O84" s="81"/>
      <c r="P84" s="2"/>
      <c r="Q84" s="44">
        <f t="shared" si="19"/>
        <v>0</v>
      </c>
      <c r="R84" s="30"/>
      <c r="S84" s="2"/>
      <c r="T84" s="44">
        <f t="shared" si="20"/>
        <v>0</v>
      </c>
      <c r="U84" s="30"/>
      <c r="V84" s="2"/>
      <c r="W84" s="44">
        <f t="shared" si="21"/>
        <v>0</v>
      </c>
      <c r="X84" s="30"/>
      <c r="Y84" s="2"/>
      <c r="Z84" s="44">
        <f t="shared" si="22"/>
        <v>0</v>
      </c>
      <c r="AA84" s="30">
        <f t="shared" si="23"/>
        <v>12</v>
      </c>
      <c r="AB84" s="48"/>
      <c r="AC84" s="48"/>
    </row>
    <row r="85" spans="1:29" x14ac:dyDescent="0.25">
      <c r="A85" s="5" t="s">
        <v>39</v>
      </c>
      <c r="B85" s="19" t="s">
        <v>168</v>
      </c>
      <c r="C85" s="66" t="s">
        <v>54</v>
      </c>
      <c r="D85" s="76">
        <v>12</v>
      </c>
      <c r="E85" s="76">
        <v>12</v>
      </c>
      <c r="F85" s="86" t="s">
        <v>17</v>
      </c>
      <c r="G85" s="20">
        <v>77.845915000000005</v>
      </c>
      <c r="H85" s="4">
        <f t="shared" si="16"/>
        <v>934.15098000000012</v>
      </c>
      <c r="I85" s="81">
        <v>1</v>
      </c>
      <c r="J85" s="2"/>
      <c r="K85" s="44">
        <f t="shared" si="17"/>
        <v>77.845915000000005</v>
      </c>
      <c r="L85" s="30"/>
      <c r="M85" s="2"/>
      <c r="N85" s="44">
        <f t="shared" si="18"/>
        <v>0</v>
      </c>
      <c r="O85" s="81"/>
      <c r="P85" s="2"/>
      <c r="Q85" s="44">
        <f t="shared" si="19"/>
        <v>0</v>
      </c>
      <c r="R85" s="30"/>
      <c r="S85" s="2"/>
      <c r="T85" s="44">
        <f t="shared" si="20"/>
        <v>0</v>
      </c>
      <c r="U85" s="30"/>
      <c r="V85" s="2"/>
      <c r="W85" s="44">
        <f t="shared" si="21"/>
        <v>0</v>
      </c>
      <c r="X85" s="30"/>
      <c r="Y85" s="2"/>
      <c r="Z85" s="44">
        <f t="shared" si="22"/>
        <v>0</v>
      </c>
      <c r="AA85" s="30">
        <f t="shared" si="23"/>
        <v>11</v>
      </c>
      <c r="AB85" s="48"/>
      <c r="AC85" s="48"/>
    </row>
    <row r="86" spans="1:29" ht="28.5" x14ac:dyDescent="0.25">
      <c r="A86" s="5" t="s">
        <v>40</v>
      </c>
      <c r="B86" s="19" t="s">
        <v>169</v>
      </c>
      <c r="C86" s="66" t="s">
        <v>54</v>
      </c>
      <c r="D86" s="76">
        <v>12</v>
      </c>
      <c r="E86" s="76">
        <v>12</v>
      </c>
      <c r="F86" s="86" t="s">
        <v>17</v>
      </c>
      <c r="G86" s="20">
        <v>33.362535000000001</v>
      </c>
      <c r="H86" s="4">
        <f t="shared" si="16"/>
        <v>400.35041999999999</v>
      </c>
      <c r="I86" s="81">
        <v>1</v>
      </c>
      <c r="J86" s="2"/>
      <c r="K86" s="44">
        <f>SUM(I86*G86)</f>
        <v>33.362535000000001</v>
      </c>
      <c r="L86" s="30"/>
      <c r="M86" s="2"/>
      <c r="N86" s="44">
        <f>SUM(L86*G86)</f>
        <v>0</v>
      </c>
      <c r="O86" s="81"/>
      <c r="P86" s="2"/>
      <c r="Q86" s="44">
        <f>SUM(O86*G86)</f>
        <v>0</v>
      </c>
      <c r="R86" s="30"/>
      <c r="S86" s="2"/>
      <c r="T86" s="44">
        <f>SUM(R86*G86)</f>
        <v>0</v>
      </c>
      <c r="U86" s="30"/>
      <c r="V86" s="2"/>
      <c r="W86" s="44">
        <f>SUM(U86*G86)</f>
        <v>0</v>
      </c>
      <c r="X86" s="30"/>
      <c r="Y86" s="2"/>
      <c r="Z86" s="44">
        <f>SUM(X86*G86)</f>
        <v>0</v>
      </c>
      <c r="AA86" s="30">
        <f t="shared" si="23"/>
        <v>11</v>
      </c>
      <c r="AB86" s="48"/>
      <c r="AC86" s="48"/>
    </row>
    <row r="87" spans="1:29" x14ac:dyDescent="0.25">
      <c r="A87" s="113" t="s">
        <v>18</v>
      </c>
      <c r="B87" s="114"/>
      <c r="C87" s="114"/>
      <c r="D87" s="114"/>
      <c r="E87" s="114"/>
      <c r="F87" s="114"/>
      <c r="G87" s="115"/>
      <c r="H87" s="13">
        <f>SUM(H71:H86)</f>
        <v>13812.08949</v>
      </c>
      <c r="I87" s="60">
        <f>SUM(I71:I86)</f>
        <v>9</v>
      </c>
      <c r="J87" s="14"/>
      <c r="K87" s="13">
        <f>SUM(K71:K86)</f>
        <v>1056.4802750000001</v>
      </c>
      <c r="L87" s="60">
        <f>SUM(L71:L86)</f>
        <v>0</v>
      </c>
      <c r="M87" s="14"/>
      <c r="N87" s="13">
        <f t="shared" ref="N87" si="24">SUM(N71:N86)</f>
        <v>0</v>
      </c>
      <c r="O87" s="82">
        <f>SUM(O71:O86)</f>
        <v>0</v>
      </c>
      <c r="P87" s="14"/>
      <c r="Q87" s="13">
        <f>SUM(Q71:Q86)</f>
        <v>0</v>
      </c>
      <c r="R87" s="60">
        <f>SUM(R71:R86)</f>
        <v>0</v>
      </c>
      <c r="S87" s="14"/>
      <c r="T87" s="13">
        <f>SUM(T71:T86)</f>
        <v>0</v>
      </c>
      <c r="U87" s="60">
        <f>SUM(U71:U86)</f>
        <v>0</v>
      </c>
      <c r="V87" s="14"/>
      <c r="W87" s="13">
        <f>SUM(W71:W86)</f>
        <v>0</v>
      </c>
      <c r="X87" s="60">
        <f>SUM(X71:X86)</f>
        <v>0</v>
      </c>
      <c r="Y87" s="14"/>
      <c r="Z87" s="13">
        <f>SUM(Z71:Z86)</f>
        <v>0</v>
      </c>
      <c r="AA87" s="13">
        <f>SUM(H87-K87-N87-Q87-T87-W87-Z87)</f>
        <v>12755.609215</v>
      </c>
      <c r="AB87" s="48"/>
      <c r="AC87" s="48"/>
    </row>
    <row r="88" spans="1:29" ht="31.5" customHeight="1" x14ac:dyDescent="0.25">
      <c r="A88" s="88"/>
      <c r="B88" s="89"/>
      <c r="C88" s="89"/>
      <c r="D88" s="89"/>
      <c r="E88" s="89"/>
      <c r="F88" s="89"/>
      <c r="G88" s="89"/>
      <c r="H88" s="90"/>
      <c r="I88" s="91" t="s">
        <v>19</v>
      </c>
      <c r="J88" s="92"/>
      <c r="K88" s="93"/>
      <c r="L88" s="91" t="s">
        <v>21</v>
      </c>
      <c r="M88" s="92"/>
      <c r="N88" s="93"/>
      <c r="O88" s="91" t="s">
        <v>134</v>
      </c>
      <c r="P88" s="92"/>
      <c r="Q88" s="93"/>
      <c r="R88" s="91" t="s">
        <v>135</v>
      </c>
      <c r="S88" s="92"/>
      <c r="T88" s="93"/>
      <c r="U88" s="91" t="s">
        <v>136</v>
      </c>
      <c r="V88" s="92"/>
      <c r="W88" s="93"/>
      <c r="X88" s="91" t="s">
        <v>141</v>
      </c>
      <c r="Y88" s="92"/>
      <c r="Z88" s="93"/>
      <c r="AA88" s="1"/>
      <c r="AB88" s="50"/>
      <c r="AC88" s="50"/>
    </row>
    <row r="89" spans="1:29" ht="44.25" customHeight="1" x14ac:dyDescent="0.25">
      <c r="A89" s="121" t="s">
        <v>188</v>
      </c>
      <c r="B89" s="121"/>
      <c r="C89" s="121"/>
      <c r="D89" s="121"/>
      <c r="E89" s="121"/>
      <c r="F89" s="121"/>
      <c r="G89" s="121"/>
      <c r="H89" s="121"/>
      <c r="I89" s="94" t="s">
        <v>228</v>
      </c>
      <c r="J89" s="95"/>
      <c r="K89" s="96"/>
      <c r="L89" s="94" t="s">
        <v>230</v>
      </c>
      <c r="M89" s="95"/>
      <c r="N89" s="96"/>
      <c r="O89" s="94" t="s">
        <v>129</v>
      </c>
      <c r="P89" s="95"/>
      <c r="Q89" s="96"/>
      <c r="R89" s="94" t="s">
        <v>129</v>
      </c>
      <c r="S89" s="95"/>
      <c r="T89" s="96"/>
      <c r="U89" s="94" t="s">
        <v>129</v>
      </c>
      <c r="V89" s="95"/>
      <c r="W89" s="96"/>
      <c r="X89" s="94" t="s">
        <v>129</v>
      </c>
      <c r="Y89" s="95"/>
      <c r="Z89" s="96"/>
      <c r="AA89" s="1"/>
      <c r="AB89" s="75"/>
      <c r="AC89" s="75"/>
    </row>
    <row r="90" spans="1:29" ht="71.25" x14ac:dyDescent="0.25">
      <c r="A90" s="18"/>
      <c r="B90" s="67" t="s">
        <v>56</v>
      </c>
      <c r="C90" s="67" t="s">
        <v>55</v>
      </c>
      <c r="D90" s="67" t="s">
        <v>57</v>
      </c>
      <c r="E90" s="17" t="s">
        <v>23</v>
      </c>
      <c r="F90" s="67" t="s">
        <v>3</v>
      </c>
      <c r="G90" s="67" t="s">
        <v>5</v>
      </c>
      <c r="H90" s="67" t="s">
        <v>4</v>
      </c>
      <c r="I90" s="1" t="s">
        <v>20</v>
      </c>
      <c r="J90" s="1"/>
      <c r="K90" s="1" t="s">
        <v>124</v>
      </c>
      <c r="L90" s="1" t="s">
        <v>20</v>
      </c>
      <c r="M90" s="1"/>
      <c r="N90" s="1" t="s">
        <v>124</v>
      </c>
      <c r="O90" s="1" t="s">
        <v>20</v>
      </c>
      <c r="P90" s="1"/>
      <c r="Q90" s="1" t="s">
        <v>124</v>
      </c>
      <c r="R90" s="59" t="s">
        <v>20</v>
      </c>
      <c r="S90" s="1"/>
      <c r="T90" s="1" t="s">
        <v>124</v>
      </c>
      <c r="U90" s="1" t="s">
        <v>20</v>
      </c>
      <c r="V90" s="1" t="s">
        <v>128</v>
      </c>
      <c r="W90" s="1" t="s">
        <v>124</v>
      </c>
      <c r="X90" s="1" t="s">
        <v>20</v>
      </c>
      <c r="Y90" s="1" t="s">
        <v>128</v>
      </c>
      <c r="Z90" s="1" t="s">
        <v>124</v>
      </c>
      <c r="AA90" s="1" t="s">
        <v>123</v>
      </c>
      <c r="AB90" s="75"/>
      <c r="AC90" s="75"/>
    </row>
    <row r="91" spans="1:29" x14ac:dyDescent="0.25">
      <c r="A91" s="5" t="s">
        <v>25</v>
      </c>
      <c r="B91" s="19" t="s">
        <v>41</v>
      </c>
      <c r="C91" s="67" t="s">
        <v>54</v>
      </c>
      <c r="D91" s="76">
        <v>10</v>
      </c>
      <c r="E91" s="76">
        <v>12</v>
      </c>
      <c r="F91" s="68" t="s">
        <v>17</v>
      </c>
      <c r="G91" s="4">
        <v>44.483379999999997</v>
      </c>
      <c r="H91" s="4">
        <f>SUM(G91*D91)</f>
        <v>444.8338</v>
      </c>
      <c r="I91" s="81"/>
      <c r="J91" s="3"/>
      <c r="K91" s="44">
        <f>SUM(I91*G91)</f>
        <v>0</v>
      </c>
      <c r="L91" s="30"/>
      <c r="M91" s="3"/>
      <c r="N91" s="44">
        <f>SUM(L91*G91)</f>
        <v>0</v>
      </c>
      <c r="O91" s="81"/>
      <c r="P91" s="3"/>
      <c r="Q91" s="44">
        <f>SUM(O91*G91)</f>
        <v>0</v>
      </c>
      <c r="R91" s="30"/>
      <c r="S91" s="3"/>
      <c r="T91" s="44">
        <f>SUM(R91*G91)</f>
        <v>0</v>
      </c>
      <c r="U91" s="30"/>
      <c r="V91" s="3"/>
      <c r="W91" s="44">
        <f>SUM(U91*G91)</f>
        <v>0</v>
      </c>
      <c r="X91" s="30"/>
      <c r="Y91" s="3"/>
      <c r="Z91" s="44">
        <f>SUM(X91*G91)</f>
        <v>0</v>
      </c>
      <c r="AA91" s="30">
        <f>SUM(D91-I91-L91-O91-R91-U91-Y91)</f>
        <v>10</v>
      </c>
      <c r="AB91" s="75"/>
      <c r="AC91" s="75"/>
    </row>
    <row r="92" spans="1:29" x14ac:dyDescent="0.25">
      <c r="A92" s="5" t="s">
        <v>26</v>
      </c>
      <c r="B92" s="19" t="s">
        <v>42</v>
      </c>
      <c r="C92" s="67" t="s">
        <v>54</v>
      </c>
      <c r="D92" s="76">
        <v>10</v>
      </c>
      <c r="E92" s="76">
        <v>12</v>
      </c>
      <c r="F92" s="68" t="s">
        <v>17</v>
      </c>
      <c r="G92" s="20">
        <v>16.681267500000001</v>
      </c>
      <c r="H92" s="4">
        <f t="shared" ref="H92:H105" si="25">SUM(G92*D92)</f>
        <v>166.81267500000001</v>
      </c>
      <c r="I92" s="81"/>
      <c r="J92" s="2"/>
      <c r="K92" s="44">
        <f t="shared" ref="K92:K105" si="26">SUM(I92*G92)</f>
        <v>0</v>
      </c>
      <c r="L92" s="30"/>
      <c r="M92" s="2"/>
      <c r="N92" s="44">
        <f t="shared" ref="N92:N105" si="27">SUM(L92*G92)</f>
        <v>0</v>
      </c>
      <c r="O92" s="81"/>
      <c r="P92" s="2"/>
      <c r="Q92" s="44">
        <f t="shared" ref="Q92:Q105" si="28">SUM(O92*G92)</f>
        <v>0</v>
      </c>
      <c r="R92" s="30"/>
      <c r="S92" s="2"/>
      <c r="T92" s="44">
        <f t="shared" ref="T92:T96" si="29">SUM(R92*G92)</f>
        <v>0</v>
      </c>
      <c r="U92" s="30"/>
      <c r="V92" s="2"/>
      <c r="W92" s="44">
        <f t="shared" ref="W92:W105" si="30">SUM(U92*G92)</f>
        <v>0</v>
      </c>
      <c r="X92" s="30"/>
      <c r="Y92" s="2"/>
      <c r="Z92" s="44">
        <f t="shared" ref="Z92:Z105" si="31">SUM(X92*G92)</f>
        <v>0</v>
      </c>
      <c r="AA92" s="30">
        <f t="shared" ref="AA92:AA106" si="32">SUM(D92-I92-L92-O92-R92-U92-Y92)</f>
        <v>10</v>
      </c>
      <c r="AB92" s="75"/>
      <c r="AC92" s="75"/>
    </row>
    <row r="93" spans="1:29" x14ac:dyDescent="0.25">
      <c r="A93" s="5" t="s">
        <v>27</v>
      </c>
      <c r="B93" s="19" t="s">
        <v>43</v>
      </c>
      <c r="C93" s="67" t="s">
        <v>54</v>
      </c>
      <c r="D93" s="76">
        <v>10</v>
      </c>
      <c r="E93" s="76">
        <v>12</v>
      </c>
      <c r="F93" s="68" t="s">
        <v>17</v>
      </c>
      <c r="G93" s="20">
        <v>16.681267500000001</v>
      </c>
      <c r="H93" s="4">
        <f t="shared" si="25"/>
        <v>166.81267500000001</v>
      </c>
      <c r="I93" s="81"/>
      <c r="J93" s="2"/>
      <c r="K93" s="44">
        <f t="shared" si="26"/>
        <v>0</v>
      </c>
      <c r="L93" s="81">
        <v>1</v>
      </c>
      <c r="M93" s="2"/>
      <c r="N93" s="44">
        <f t="shared" si="27"/>
        <v>16.681267500000001</v>
      </c>
      <c r="O93" s="81"/>
      <c r="P93" s="2"/>
      <c r="Q93" s="44">
        <f t="shared" si="28"/>
        <v>0</v>
      </c>
      <c r="R93" s="30"/>
      <c r="S93" s="2"/>
      <c r="T93" s="44">
        <f t="shared" si="29"/>
        <v>0</v>
      </c>
      <c r="U93" s="30"/>
      <c r="V93" s="2"/>
      <c r="W93" s="44">
        <f t="shared" si="30"/>
        <v>0</v>
      </c>
      <c r="X93" s="30"/>
      <c r="Y93" s="2"/>
      <c r="Z93" s="44">
        <f t="shared" si="31"/>
        <v>0</v>
      </c>
      <c r="AA93" s="30">
        <f t="shared" si="32"/>
        <v>9</v>
      </c>
      <c r="AB93" s="75"/>
      <c r="AC93" s="75"/>
    </row>
    <row r="94" spans="1:29" x14ac:dyDescent="0.25">
      <c r="A94" s="5" t="s">
        <v>28</v>
      </c>
      <c r="B94" s="19" t="s">
        <v>44</v>
      </c>
      <c r="C94" s="67" t="s">
        <v>54</v>
      </c>
      <c r="D94" s="76">
        <v>10</v>
      </c>
      <c r="E94" s="76">
        <v>12</v>
      </c>
      <c r="F94" s="68" t="s">
        <v>17</v>
      </c>
      <c r="G94" s="20">
        <v>556.04224999999997</v>
      </c>
      <c r="H94" s="4">
        <f t="shared" si="25"/>
        <v>5560.4224999999997</v>
      </c>
      <c r="I94" s="81">
        <v>1</v>
      </c>
      <c r="J94" s="2"/>
      <c r="K94" s="44">
        <f t="shared" si="26"/>
        <v>556.04224999999997</v>
      </c>
      <c r="L94" s="81"/>
      <c r="M94" s="2"/>
      <c r="N94" s="44">
        <f t="shared" si="27"/>
        <v>0</v>
      </c>
      <c r="O94" s="81"/>
      <c r="P94" s="2"/>
      <c r="Q94" s="44">
        <f t="shared" si="28"/>
        <v>0</v>
      </c>
      <c r="R94" s="30"/>
      <c r="S94" s="2"/>
      <c r="T94" s="44">
        <f t="shared" si="29"/>
        <v>0</v>
      </c>
      <c r="U94" s="30"/>
      <c r="V94" s="2"/>
      <c r="W94" s="44">
        <f t="shared" si="30"/>
        <v>0</v>
      </c>
      <c r="X94" s="30"/>
      <c r="Y94" s="2"/>
      <c r="Z94" s="44">
        <f t="shared" si="31"/>
        <v>0</v>
      </c>
      <c r="AA94" s="30">
        <f t="shared" si="32"/>
        <v>9</v>
      </c>
      <c r="AB94" s="75"/>
      <c r="AC94" s="75"/>
    </row>
    <row r="95" spans="1:29" x14ac:dyDescent="0.25">
      <c r="A95" s="5" t="s">
        <v>29</v>
      </c>
      <c r="B95" s="19" t="s">
        <v>45</v>
      </c>
      <c r="C95" s="67" t="s">
        <v>54</v>
      </c>
      <c r="D95" s="76">
        <v>10</v>
      </c>
      <c r="E95" s="76">
        <v>12</v>
      </c>
      <c r="F95" s="68" t="s">
        <v>17</v>
      </c>
      <c r="G95" s="20">
        <v>88.966759999999994</v>
      </c>
      <c r="H95" s="4">
        <f t="shared" si="25"/>
        <v>889.66759999999999</v>
      </c>
      <c r="I95" s="81">
        <v>1</v>
      </c>
      <c r="J95" s="2"/>
      <c r="K95" s="44">
        <f t="shared" si="26"/>
        <v>88.966759999999994</v>
      </c>
      <c r="L95" s="81">
        <v>2</v>
      </c>
      <c r="M95" s="2"/>
      <c r="N95" s="44">
        <f t="shared" si="27"/>
        <v>177.93351999999999</v>
      </c>
      <c r="O95" s="81"/>
      <c r="P95" s="2"/>
      <c r="Q95" s="44">
        <f t="shared" si="28"/>
        <v>0</v>
      </c>
      <c r="R95" s="30"/>
      <c r="S95" s="2"/>
      <c r="T95" s="44">
        <f t="shared" si="29"/>
        <v>0</v>
      </c>
      <c r="U95" s="30"/>
      <c r="V95" s="2"/>
      <c r="W95" s="44">
        <f t="shared" si="30"/>
        <v>0</v>
      </c>
      <c r="X95" s="30"/>
      <c r="Y95" s="2"/>
      <c r="Z95" s="44">
        <f t="shared" si="31"/>
        <v>0</v>
      </c>
      <c r="AA95" s="30">
        <f t="shared" si="32"/>
        <v>7</v>
      </c>
      <c r="AB95" s="75"/>
      <c r="AC95" s="75"/>
    </row>
    <row r="96" spans="1:29" x14ac:dyDescent="0.25">
      <c r="A96" s="5" t="s">
        <v>30</v>
      </c>
      <c r="B96" s="19" t="s">
        <v>46</v>
      </c>
      <c r="C96" s="67" t="s">
        <v>54</v>
      </c>
      <c r="D96" s="76">
        <v>10</v>
      </c>
      <c r="E96" s="76">
        <v>12</v>
      </c>
      <c r="F96" s="68" t="s">
        <v>17</v>
      </c>
      <c r="G96" s="20">
        <v>55.604225</v>
      </c>
      <c r="H96" s="4">
        <f t="shared" si="25"/>
        <v>556.04224999999997</v>
      </c>
      <c r="I96" s="81"/>
      <c r="J96" s="2"/>
      <c r="K96" s="44">
        <f t="shared" si="26"/>
        <v>0</v>
      </c>
      <c r="L96" s="81">
        <v>1</v>
      </c>
      <c r="M96" s="2"/>
      <c r="N96" s="44">
        <f t="shared" si="27"/>
        <v>55.604225</v>
      </c>
      <c r="O96" s="81"/>
      <c r="P96" s="2"/>
      <c r="Q96" s="44">
        <f t="shared" si="28"/>
        <v>0</v>
      </c>
      <c r="R96" s="30"/>
      <c r="S96" s="2"/>
      <c r="T96" s="44">
        <f t="shared" si="29"/>
        <v>0</v>
      </c>
      <c r="U96" s="30"/>
      <c r="V96" s="2"/>
      <c r="W96" s="44">
        <f t="shared" si="30"/>
        <v>0</v>
      </c>
      <c r="X96" s="30"/>
      <c r="Y96" s="2"/>
      <c r="Z96" s="44">
        <f t="shared" si="31"/>
        <v>0</v>
      </c>
      <c r="AA96" s="30">
        <f t="shared" si="32"/>
        <v>9</v>
      </c>
      <c r="AB96" s="75"/>
      <c r="AC96" s="75"/>
    </row>
    <row r="97" spans="1:29" x14ac:dyDescent="0.25">
      <c r="A97" s="5" t="s">
        <v>31</v>
      </c>
      <c r="B97" s="19" t="s">
        <v>47</v>
      </c>
      <c r="C97" s="67" t="s">
        <v>54</v>
      </c>
      <c r="D97" s="76">
        <v>10</v>
      </c>
      <c r="E97" s="76">
        <v>12</v>
      </c>
      <c r="F97" s="68" t="s">
        <v>17</v>
      </c>
      <c r="G97" s="20">
        <v>55.604225</v>
      </c>
      <c r="H97" s="4">
        <f t="shared" si="25"/>
        <v>556.04224999999997</v>
      </c>
      <c r="I97" s="81"/>
      <c r="J97" s="2"/>
      <c r="K97" s="44">
        <f t="shared" si="26"/>
        <v>0</v>
      </c>
      <c r="L97" s="81">
        <v>2</v>
      </c>
      <c r="M97" s="2"/>
      <c r="N97" s="44">
        <f t="shared" si="27"/>
        <v>111.20845</v>
      </c>
      <c r="O97" s="81"/>
      <c r="P97" s="2"/>
      <c r="Q97" s="44">
        <f t="shared" si="28"/>
        <v>0</v>
      </c>
      <c r="R97" s="30"/>
      <c r="S97" s="2"/>
      <c r="T97" s="44">
        <f>SUM(R97*G97)</f>
        <v>0</v>
      </c>
      <c r="U97" s="30"/>
      <c r="V97" s="2"/>
      <c r="W97" s="44">
        <f t="shared" si="30"/>
        <v>0</v>
      </c>
      <c r="X97" s="30"/>
      <c r="Y97" s="2"/>
      <c r="Z97" s="44">
        <f t="shared" si="31"/>
        <v>0</v>
      </c>
      <c r="AA97" s="30">
        <f t="shared" si="32"/>
        <v>8</v>
      </c>
      <c r="AB97" s="75"/>
      <c r="AC97" s="75"/>
    </row>
    <row r="98" spans="1:29" x14ac:dyDescent="0.25">
      <c r="A98" s="5" t="s">
        <v>32</v>
      </c>
      <c r="B98" s="19" t="s">
        <v>48</v>
      </c>
      <c r="C98" s="67" t="s">
        <v>54</v>
      </c>
      <c r="D98" s="76">
        <v>10</v>
      </c>
      <c r="E98" s="76">
        <v>12</v>
      </c>
      <c r="F98" s="68" t="s">
        <v>17</v>
      </c>
      <c r="G98" s="20">
        <v>88.966759999999994</v>
      </c>
      <c r="H98" s="4">
        <f t="shared" si="25"/>
        <v>889.66759999999999</v>
      </c>
      <c r="I98" s="81"/>
      <c r="J98" s="2"/>
      <c r="K98" s="44">
        <f t="shared" si="26"/>
        <v>0</v>
      </c>
      <c r="L98" s="81">
        <v>2</v>
      </c>
      <c r="M98" s="2"/>
      <c r="N98" s="44">
        <f t="shared" si="27"/>
        <v>177.93351999999999</v>
      </c>
      <c r="O98" s="81"/>
      <c r="P98" s="2"/>
      <c r="Q98" s="44">
        <f t="shared" si="28"/>
        <v>0</v>
      </c>
      <c r="R98" s="30"/>
      <c r="S98" s="2"/>
      <c r="T98" s="44">
        <f t="shared" ref="T98:T105" si="33">SUM(R98*G98)</f>
        <v>0</v>
      </c>
      <c r="U98" s="30"/>
      <c r="V98" s="2"/>
      <c r="W98" s="44">
        <f t="shared" si="30"/>
        <v>0</v>
      </c>
      <c r="X98" s="30"/>
      <c r="Y98" s="2"/>
      <c r="Z98" s="44">
        <f t="shared" si="31"/>
        <v>0</v>
      </c>
      <c r="AA98" s="30">
        <f t="shared" si="32"/>
        <v>8</v>
      </c>
      <c r="AB98" s="75"/>
      <c r="AC98" s="75"/>
    </row>
    <row r="99" spans="1:29" x14ac:dyDescent="0.25">
      <c r="A99" s="5" t="s">
        <v>33</v>
      </c>
      <c r="B99" s="19" t="s">
        <v>49</v>
      </c>
      <c r="C99" s="67" t="s">
        <v>54</v>
      </c>
      <c r="D99" s="76">
        <v>10</v>
      </c>
      <c r="E99" s="76">
        <v>12</v>
      </c>
      <c r="F99" s="68" t="s">
        <v>17</v>
      </c>
      <c r="G99" s="20">
        <v>88.966759999999994</v>
      </c>
      <c r="H99" s="4">
        <f t="shared" si="25"/>
        <v>889.66759999999999</v>
      </c>
      <c r="I99" s="81"/>
      <c r="J99" s="2"/>
      <c r="K99" s="44">
        <f t="shared" si="26"/>
        <v>0</v>
      </c>
      <c r="L99" s="81">
        <v>1</v>
      </c>
      <c r="M99" s="2"/>
      <c r="N99" s="44">
        <f t="shared" si="27"/>
        <v>88.966759999999994</v>
      </c>
      <c r="O99" s="81"/>
      <c r="P99" s="2"/>
      <c r="Q99" s="44">
        <f t="shared" si="28"/>
        <v>0</v>
      </c>
      <c r="R99" s="30"/>
      <c r="S99" s="2"/>
      <c r="T99" s="44">
        <f t="shared" si="33"/>
        <v>0</v>
      </c>
      <c r="U99" s="30"/>
      <c r="V99" s="2"/>
      <c r="W99" s="44">
        <f t="shared" si="30"/>
        <v>0</v>
      </c>
      <c r="X99" s="30"/>
      <c r="Y99" s="2"/>
      <c r="Z99" s="44">
        <f t="shared" si="31"/>
        <v>0</v>
      </c>
      <c r="AA99" s="30">
        <f t="shared" si="32"/>
        <v>9</v>
      </c>
      <c r="AB99" s="75"/>
      <c r="AC99" s="75"/>
    </row>
    <row r="100" spans="1:29" x14ac:dyDescent="0.25">
      <c r="A100" s="5" t="s">
        <v>34</v>
      </c>
      <c r="B100" s="19" t="s">
        <v>50</v>
      </c>
      <c r="C100" s="67" t="s">
        <v>54</v>
      </c>
      <c r="D100" s="76">
        <v>10</v>
      </c>
      <c r="E100" s="76">
        <v>12</v>
      </c>
      <c r="F100" s="68" t="s">
        <v>17</v>
      </c>
      <c r="G100" s="20">
        <v>11.120844999999999</v>
      </c>
      <c r="H100" s="4">
        <f t="shared" si="25"/>
        <v>111.20845</v>
      </c>
      <c r="I100" s="81"/>
      <c r="J100" s="2"/>
      <c r="K100" s="44">
        <f t="shared" si="26"/>
        <v>0</v>
      </c>
      <c r="L100" s="81"/>
      <c r="M100" s="2"/>
      <c r="N100" s="44">
        <f t="shared" si="27"/>
        <v>0</v>
      </c>
      <c r="O100" s="81"/>
      <c r="P100" s="2"/>
      <c r="Q100" s="44">
        <f t="shared" si="28"/>
        <v>0</v>
      </c>
      <c r="R100" s="30"/>
      <c r="S100" s="2"/>
      <c r="T100" s="44">
        <f t="shared" si="33"/>
        <v>0</v>
      </c>
      <c r="U100" s="30"/>
      <c r="V100" s="2"/>
      <c r="W100" s="44">
        <f t="shared" si="30"/>
        <v>0</v>
      </c>
      <c r="X100" s="30"/>
      <c r="Y100" s="2"/>
      <c r="Z100" s="44">
        <f t="shared" si="31"/>
        <v>0</v>
      </c>
      <c r="AA100" s="30">
        <f t="shared" si="32"/>
        <v>10</v>
      </c>
      <c r="AB100" s="75"/>
      <c r="AC100" s="75"/>
    </row>
    <row r="101" spans="1:29" x14ac:dyDescent="0.25">
      <c r="A101" s="5" t="s">
        <v>35</v>
      </c>
      <c r="B101" s="19" t="s">
        <v>51</v>
      </c>
      <c r="C101" s="67" t="s">
        <v>54</v>
      </c>
      <c r="D101" s="76">
        <v>10</v>
      </c>
      <c r="E101" s="76">
        <v>12</v>
      </c>
      <c r="F101" s="68" t="s">
        <v>17</v>
      </c>
      <c r="G101" s="20">
        <v>22.241689999999998</v>
      </c>
      <c r="H101" s="4">
        <f t="shared" si="25"/>
        <v>222.4169</v>
      </c>
      <c r="I101" s="81"/>
      <c r="J101" s="2"/>
      <c r="K101" s="44">
        <f t="shared" si="26"/>
        <v>0</v>
      </c>
      <c r="L101" s="81">
        <v>1</v>
      </c>
      <c r="M101" s="2"/>
      <c r="N101" s="44">
        <f t="shared" si="27"/>
        <v>22.241689999999998</v>
      </c>
      <c r="O101" s="81"/>
      <c r="P101" s="2"/>
      <c r="Q101" s="44">
        <f t="shared" si="28"/>
        <v>0</v>
      </c>
      <c r="R101" s="30"/>
      <c r="S101" s="2"/>
      <c r="T101" s="44">
        <f t="shared" si="33"/>
        <v>0</v>
      </c>
      <c r="U101" s="30"/>
      <c r="V101" s="2"/>
      <c r="W101" s="44">
        <f t="shared" si="30"/>
        <v>0</v>
      </c>
      <c r="X101" s="30"/>
      <c r="Y101" s="2"/>
      <c r="Z101" s="44">
        <f t="shared" si="31"/>
        <v>0</v>
      </c>
      <c r="AA101" s="30">
        <f t="shared" si="32"/>
        <v>9</v>
      </c>
      <c r="AB101" s="75"/>
      <c r="AC101" s="75"/>
    </row>
    <row r="102" spans="1:29" x14ac:dyDescent="0.25">
      <c r="A102" s="5" t="s">
        <v>36</v>
      </c>
      <c r="B102" s="19" t="s">
        <v>52</v>
      </c>
      <c r="C102" s="67" t="s">
        <v>54</v>
      </c>
      <c r="D102" s="76">
        <v>10</v>
      </c>
      <c r="E102" s="76">
        <v>12</v>
      </c>
      <c r="F102" s="68" t="s">
        <v>17</v>
      </c>
      <c r="G102" s="20">
        <v>11.120844999999999</v>
      </c>
      <c r="H102" s="4">
        <f t="shared" si="25"/>
        <v>111.20845</v>
      </c>
      <c r="I102" s="81"/>
      <c r="J102" s="2"/>
      <c r="K102" s="44">
        <f t="shared" si="26"/>
        <v>0</v>
      </c>
      <c r="L102" s="81"/>
      <c r="M102" s="2"/>
      <c r="N102" s="44">
        <f t="shared" si="27"/>
        <v>0</v>
      </c>
      <c r="O102" s="81"/>
      <c r="P102" s="2"/>
      <c r="Q102" s="44">
        <f t="shared" si="28"/>
        <v>0</v>
      </c>
      <c r="R102" s="30"/>
      <c r="S102" s="2"/>
      <c r="T102" s="44">
        <f t="shared" si="33"/>
        <v>0</v>
      </c>
      <c r="U102" s="30"/>
      <c r="V102" s="2"/>
      <c r="W102" s="44">
        <f t="shared" si="30"/>
        <v>0</v>
      </c>
      <c r="X102" s="30"/>
      <c r="Y102" s="2"/>
      <c r="Z102" s="44">
        <f t="shared" si="31"/>
        <v>0</v>
      </c>
      <c r="AA102" s="30">
        <f t="shared" si="32"/>
        <v>10</v>
      </c>
      <c r="AB102" s="75"/>
      <c r="AC102" s="75"/>
    </row>
    <row r="103" spans="1:29" x14ac:dyDescent="0.25">
      <c r="A103" s="5" t="s">
        <v>37</v>
      </c>
      <c r="B103" s="19" t="s">
        <v>53</v>
      </c>
      <c r="C103" s="67" t="s">
        <v>54</v>
      </c>
      <c r="D103" s="76">
        <v>10</v>
      </c>
      <c r="E103" s="76">
        <v>12</v>
      </c>
      <c r="F103" s="68" t="s">
        <v>17</v>
      </c>
      <c r="G103" s="20">
        <v>16.681267500000001</v>
      </c>
      <c r="H103" s="4">
        <f t="shared" si="25"/>
        <v>166.81267500000001</v>
      </c>
      <c r="I103" s="81"/>
      <c r="J103" s="2"/>
      <c r="K103" s="44">
        <f t="shared" si="26"/>
        <v>0</v>
      </c>
      <c r="L103" s="81">
        <v>1</v>
      </c>
      <c r="M103" s="2"/>
      <c r="N103" s="44">
        <f t="shared" si="27"/>
        <v>16.681267500000001</v>
      </c>
      <c r="O103" s="81"/>
      <c r="P103" s="2"/>
      <c r="Q103" s="44">
        <f t="shared" si="28"/>
        <v>0</v>
      </c>
      <c r="R103" s="30"/>
      <c r="S103" s="2"/>
      <c r="T103" s="44">
        <f t="shared" si="33"/>
        <v>0</v>
      </c>
      <c r="U103" s="30"/>
      <c r="V103" s="2"/>
      <c r="W103" s="44">
        <f t="shared" si="30"/>
        <v>0</v>
      </c>
      <c r="X103" s="30"/>
      <c r="Y103" s="2"/>
      <c r="Z103" s="44">
        <f t="shared" si="31"/>
        <v>0</v>
      </c>
      <c r="AA103" s="30">
        <f t="shared" si="32"/>
        <v>9</v>
      </c>
      <c r="AB103" s="75"/>
      <c r="AC103" s="75"/>
    </row>
    <row r="104" spans="1:29" x14ac:dyDescent="0.25">
      <c r="A104" s="5" t="s">
        <v>38</v>
      </c>
      <c r="B104" s="19" t="s">
        <v>167</v>
      </c>
      <c r="C104" s="67" t="s">
        <v>54</v>
      </c>
      <c r="D104" s="76">
        <v>10</v>
      </c>
      <c r="E104" s="76">
        <v>12</v>
      </c>
      <c r="F104" s="68" t="s">
        <v>17</v>
      </c>
      <c r="G104" s="20">
        <v>16.681267500000001</v>
      </c>
      <c r="H104" s="4">
        <f t="shared" si="25"/>
        <v>166.81267500000001</v>
      </c>
      <c r="I104" s="81"/>
      <c r="J104" s="2"/>
      <c r="K104" s="44">
        <f t="shared" si="26"/>
        <v>0</v>
      </c>
      <c r="L104" s="81"/>
      <c r="M104" s="2"/>
      <c r="N104" s="44">
        <f t="shared" si="27"/>
        <v>0</v>
      </c>
      <c r="O104" s="81"/>
      <c r="P104" s="2"/>
      <c r="Q104" s="44">
        <f t="shared" si="28"/>
        <v>0</v>
      </c>
      <c r="R104" s="30"/>
      <c r="S104" s="2"/>
      <c r="T104" s="44">
        <f t="shared" si="33"/>
        <v>0</v>
      </c>
      <c r="U104" s="30"/>
      <c r="V104" s="2"/>
      <c r="W104" s="44">
        <f t="shared" si="30"/>
        <v>0</v>
      </c>
      <c r="X104" s="30"/>
      <c r="Y104" s="2"/>
      <c r="Z104" s="44">
        <f t="shared" si="31"/>
        <v>0</v>
      </c>
      <c r="AA104" s="30">
        <f t="shared" si="32"/>
        <v>10</v>
      </c>
      <c r="AB104" s="75"/>
      <c r="AC104" s="75"/>
    </row>
    <row r="105" spans="1:29" x14ac:dyDescent="0.25">
      <c r="A105" s="5" t="s">
        <v>39</v>
      </c>
      <c r="B105" s="19" t="s">
        <v>168</v>
      </c>
      <c r="C105" s="67" t="s">
        <v>54</v>
      </c>
      <c r="D105" s="76">
        <v>10</v>
      </c>
      <c r="E105" s="76">
        <v>12</v>
      </c>
      <c r="F105" s="68" t="s">
        <v>17</v>
      </c>
      <c r="G105" s="20">
        <v>83.406337500000006</v>
      </c>
      <c r="H105" s="4">
        <f t="shared" si="25"/>
        <v>834.06337500000006</v>
      </c>
      <c r="I105" s="81"/>
      <c r="J105" s="2"/>
      <c r="K105" s="44">
        <f t="shared" si="26"/>
        <v>0</v>
      </c>
      <c r="L105" s="81">
        <v>1</v>
      </c>
      <c r="M105" s="2"/>
      <c r="N105" s="44">
        <f t="shared" si="27"/>
        <v>83.406337500000006</v>
      </c>
      <c r="O105" s="81"/>
      <c r="P105" s="2"/>
      <c r="Q105" s="44">
        <f t="shared" si="28"/>
        <v>0</v>
      </c>
      <c r="R105" s="30"/>
      <c r="S105" s="2"/>
      <c r="T105" s="44">
        <f t="shared" si="33"/>
        <v>0</v>
      </c>
      <c r="U105" s="30"/>
      <c r="V105" s="2"/>
      <c r="W105" s="44">
        <f t="shared" si="30"/>
        <v>0</v>
      </c>
      <c r="X105" s="30"/>
      <c r="Y105" s="2"/>
      <c r="Z105" s="44">
        <f t="shared" si="31"/>
        <v>0</v>
      </c>
      <c r="AA105" s="30">
        <f t="shared" si="32"/>
        <v>9</v>
      </c>
      <c r="AB105" s="75"/>
      <c r="AC105" s="75"/>
    </row>
    <row r="106" spans="1:29" ht="28.5" x14ac:dyDescent="0.25">
      <c r="A106" s="5" t="s">
        <v>40</v>
      </c>
      <c r="B106" s="19" t="s">
        <v>169</v>
      </c>
      <c r="C106" s="67" t="s">
        <v>54</v>
      </c>
      <c r="D106" s="76">
        <v>10</v>
      </c>
      <c r="E106" s="76">
        <v>12</v>
      </c>
      <c r="F106" s="68" t="s">
        <v>17</v>
      </c>
      <c r="G106" s="20">
        <v>33.362535000000001</v>
      </c>
      <c r="H106" s="4">
        <f>SUM(G106*D106)</f>
        <v>333.62535000000003</v>
      </c>
      <c r="I106" s="81"/>
      <c r="J106" s="2"/>
      <c r="K106" s="44">
        <f>SUM(I106*G106)</f>
        <v>0</v>
      </c>
      <c r="L106" s="30"/>
      <c r="M106" s="2"/>
      <c r="N106" s="44">
        <f>SUM(L106*G106)</f>
        <v>0</v>
      </c>
      <c r="O106" s="81"/>
      <c r="P106" s="2"/>
      <c r="Q106" s="44">
        <f>SUM(O106*G106)</f>
        <v>0</v>
      </c>
      <c r="R106" s="30"/>
      <c r="S106" s="2"/>
      <c r="T106" s="44">
        <f>SUM(R106*G106)</f>
        <v>0</v>
      </c>
      <c r="U106" s="30"/>
      <c r="V106" s="2"/>
      <c r="W106" s="44">
        <f>SUM(U106*G106)</f>
        <v>0</v>
      </c>
      <c r="X106" s="30"/>
      <c r="Y106" s="2"/>
      <c r="Z106" s="44">
        <f>SUM(X106*G106)</f>
        <v>0</v>
      </c>
      <c r="AA106" s="30">
        <f t="shared" si="32"/>
        <v>10</v>
      </c>
      <c r="AB106" s="75"/>
      <c r="AC106" s="75"/>
    </row>
    <row r="107" spans="1:29" x14ac:dyDescent="0.25">
      <c r="A107" s="113" t="s">
        <v>18</v>
      </c>
      <c r="B107" s="114"/>
      <c r="C107" s="114"/>
      <c r="D107" s="114"/>
      <c r="E107" s="114"/>
      <c r="F107" s="114"/>
      <c r="G107" s="115"/>
      <c r="H107" s="13">
        <f>SUM(H91:H106)</f>
        <v>12066.116824999999</v>
      </c>
      <c r="I107" s="60">
        <f>SUM(I91:I106)</f>
        <v>2</v>
      </c>
      <c r="J107" s="14"/>
      <c r="K107" s="13">
        <f>SUM(K91:K106)</f>
        <v>645.00900999999999</v>
      </c>
      <c r="L107" s="60">
        <f>SUM(L91:L106)</f>
        <v>12</v>
      </c>
      <c r="M107" s="14"/>
      <c r="N107" s="13">
        <f>SUM(N91:N106)</f>
        <v>750.65703749999989</v>
      </c>
      <c r="O107" s="82">
        <f>SUM(O91:O106)</f>
        <v>0</v>
      </c>
      <c r="P107" s="14"/>
      <c r="Q107" s="13">
        <f>SUM(Q91:Q106)</f>
        <v>0</v>
      </c>
      <c r="R107" s="60">
        <f>SUM(R91:R106)</f>
        <v>0</v>
      </c>
      <c r="S107" s="14"/>
      <c r="T107" s="13">
        <f>SUM(T91:T106)</f>
        <v>0</v>
      </c>
      <c r="U107" s="60">
        <f>SUM(U91:U106)</f>
        <v>0</v>
      </c>
      <c r="V107" s="14"/>
      <c r="W107" s="13">
        <f>SUM(W91:W106)</f>
        <v>0</v>
      </c>
      <c r="X107" s="60">
        <f>SUM(X91:X106)</f>
        <v>0</v>
      </c>
      <c r="Y107" s="14"/>
      <c r="Z107" s="13">
        <f>SUM(Z91:Z106)</f>
        <v>0</v>
      </c>
      <c r="AA107" s="13">
        <f>SUM(H107-K107-N107-Q107-T107-W107-Z107)</f>
        <v>10670.4507775</v>
      </c>
      <c r="AB107" s="75"/>
      <c r="AC107" s="75"/>
    </row>
    <row r="108" spans="1:29" ht="31.5" customHeight="1" x14ac:dyDescent="0.25">
      <c r="A108" s="88"/>
      <c r="B108" s="89"/>
      <c r="C108" s="89"/>
      <c r="D108" s="89"/>
      <c r="E108" s="89"/>
      <c r="F108" s="89"/>
      <c r="G108" s="89"/>
      <c r="H108" s="90"/>
      <c r="I108" s="91" t="s">
        <v>19</v>
      </c>
      <c r="J108" s="92"/>
      <c r="K108" s="93"/>
      <c r="L108" s="91" t="s">
        <v>21</v>
      </c>
      <c r="M108" s="92"/>
      <c r="N108" s="93"/>
      <c r="O108" s="91" t="s">
        <v>134</v>
      </c>
      <c r="P108" s="92"/>
      <c r="Q108" s="93"/>
      <c r="R108" s="91" t="s">
        <v>135</v>
      </c>
      <c r="S108" s="92"/>
      <c r="T108" s="93"/>
      <c r="U108" s="91" t="s">
        <v>136</v>
      </c>
      <c r="V108" s="92"/>
      <c r="W108" s="93"/>
      <c r="X108" s="91" t="s">
        <v>141</v>
      </c>
      <c r="Y108" s="92"/>
      <c r="Z108" s="93"/>
      <c r="AA108" s="119"/>
      <c r="AB108" s="50"/>
      <c r="AC108" s="50"/>
    </row>
    <row r="109" spans="1:29" ht="40.5" customHeight="1" x14ac:dyDescent="0.25">
      <c r="A109" s="116" t="s">
        <v>189</v>
      </c>
      <c r="B109" s="117"/>
      <c r="C109" s="117"/>
      <c r="D109" s="117"/>
      <c r="E109" s="117"/>
      <c r="F109" s="117"/>
      <c r="G109" s="117"/>
      <c r="H109" s="118"/>
      <c r="I109" s="91" t="s">
        <v>219</v>
      </c>
      <c r="J109" s="92"/>
      <c r="K109" s="93"/>
      <c r="L109" s="91" t="s">
        <v>230</v>
      </c>
      <c r="M109" s="92"/>
      <c r="N109" s="93"/>
      <c r="O109" s="91" t="s">
        <v>172</v>
      </c>
      <c r="P109" s="92"/>
      <c r="Q109" s="93"/>
      <c r="R109" s="91" t="s">
        <v>173</v>
      </c>
      <c r="S109" s="92"/>
      <c r="T109" s="93"/>
      <c r="U109" s="91" t="s">
        <v>171</v>
      </c>
      <c r="V109" s="92"/>
      <c r="W109" s="93"/>
      <c r="X109" s="91" t="s">
        <v>174</v>
      </c>
      <c r="Y109" s="92"/>
      <c r="Z109" s="93"/>
      <c r="AA109" s="120"/>
      <c r="AB109" s="55"/>
      <c r="AC109" s="46"/>
    </row>
    <row r="110" spans="1:29" ht="71.25" x14ac:dyDescent="0.25">
      <c r="A110" s="67"/>
      <c r="B110" s="67" t="s">
        <v>56</v>
      </c>
      <c r="C110" s="67" t="s">
        <v>55</v>
      </c>
      <c r="D110" s="67" t="s">
        <v>57</v>
      </c>
      <c r="E110" s="17" t="s">
        <v>23</v>
      </c>
      <c r="F110" s="67" t="s">
        <v>3</v>
      </c>
      <c r="G110" s="67" t="s">
        <v>5</v>
      </c>
      <c r="H110" s="67" t="s">
        <v>4</v>
      </c>
      <c r="I110" s="1" t="s">
        <v>20</v>
      </c>
      <c r="J110" s="1"/>
      <c r="K110" s="1" t="s">
        <v>124</v>
      </c>
      <c r="L110" s="1" t="s">
        <v>20</v>
      </c>
      <c r="M110" s="1"/>
      <c r="N110" s="1" t="s">
        <v>124</v>
      </c>
      <c r="O110" s="1" t="s">
        <v>20</v>
      </c>
      <c r="P110" s="1"/>
      <c r="Q110" s="1" t="s">
        <v>124</v>
      </c>
      <c r="R110" s="59" t="s">
        <v>20</v>
      </c>
      <c r="S110" s="1"/>
      <c r="T110" s="1" t="s">
        <v>124</v>
      </c>
      <c r="U110" s="1" t="s">
        <v>20</v>
      </c>
      <c r="V110" s="1"/>
      <c r="W110" s="1" t="s">
        <v>124</v>
      </c>
      <c r="X110" s="1" t="s">
        <v>20</v>
      </c>
      <c r="Y110" s="1"/>
      <c r="Z110" s="1" t="s">
        <v>124</v>
      </c>
      <c r="AA110" s="1" t="s">
        <v>123</v>
      </c>
      <c r="AB110" s="45"/>
      <c r="AC110" s="46"/>
    </row>
    <row r="111" spans="1:29" x14ac:dyDescent="0.25">
      <c r="A111" s="5" t="s">
        <v>58</v>
      </c>
      <c r="B111" s="19" t="s">
        <v>41</v>
      </c>
      <c r="C111" s="21" t="s">
        <v>54</v>
      </c>
      <c r="D111" s="74">
        <v>4</v>
      </c>
      <c r="E111" s="77">
        <v>12</v>
      </c>
      <c r="F111" s="68" t="s">
        <v>17</v>
      </c>
      <c r="G111" s="20">
        <v>11.120844999999999</v>
      </c>
      <c r="H111" s="4">
        <f>SUM(G111*D111)</f>
        <v>44.483379999999997</v>
      </c>
      <c r="I111" s="30"/>
      <c r="J111" s="3"/>
      <c r="K111" s="44">
        <f>SUM(I111*G111)</f>
        <v>0</v>
      </c>
      <c r="L111" s="81">
        <v>1</v>
      </c>
      <c r="M111" s="3"/>
      <c r="N111" s="44">
        <f>SUM(L111*G111)</f>
        <v>11.120844999999999</v>
      </c>
      <c r="O111" s="81"/>
      <c r="P111" s="3"/>
      <c r="Q111" s="44">
        <f>SUM(O111*G111)</f>
        <v>0</v>
      </c>
      <c r="R111" s="30"/>
      <c r="S111" s="3"/>
      <c r="T111" s="44">
        <f>SUM(R111*G111)</f>
        <v>0</v>
      </c>
      <c r="U111" s="30"/>
      <c r="V111" s="3"/>
      <c r="W111" s="44">
        <f>SUM(U111*G111)</f>
        <v>0</v>
      </c>
      <c r="X111" s="30"/>
      <c r="Y111" s="3"/>
      <c r="Z111" s="44">
        <f>SUM(X111*G111)</f>
        <v>0</v>
      </c>
      <c r="AA111" s="30">
        <f>SUM(D111-I111-L111-O111-R111-U111-Y111)</f>
        <v>3</v>
      </c>
      <c r="AB111" s="49"/>
      <c r="AC111" s="48"/>
    </row>
    <row r="112" spans="1:29" x14ac:dyDescent="0.25">
      <c r="A112" s="5" t="s">
        <v>59</v>
      </c>
      <c r="B112" s="19" t="s">
        <v>42</v>
      </c>
      <c r="C112" s="21" t="s">
        <v>54</v>
      </c>
      <c r="D112" s="74">
        <v>4</v>
      </c>
      <c r="E112" s="77">
        <v>12</v>
      </c>
      <c r="F112" s="68" t="s">
        <v>17</v>
      </c>
      <c r="G112" s="20">
        <v>22.241689999999998</v>
      </c>
      <c r="H112" s="4">
        <f t="shared" ref="H112:H125" si="34">SUM(G112*D112)</f>
        <v>88.966759999999994</v>
      </c>
      <c r="I112" s="30"/>
      <c r="J112" s="2"/>
      <c r="K112" s="44">
        <f t="shared" ref="K112:K125" si="35">SUM(I112*G112)</f>
        <v>0</v>
      </c>
      <c r="L112" s="81"/>
      <c r="M112" s="2"/>
      <c r="N112" s="44">
        <f t="shared" ref="N112:N125" si="36">SUM(L112*G112)</f>
        <v>0</v>
      </c>
      <c r="O112" s="81"/>
      <c r="P112" s="2"/>
      <c r="Q112" s="44">
        <f t="shared" ref="Q112:Q125" si="37">SUM(O112*G112)</f>
        <v>0</v>
      </c>
      <c r="R112" s="30"/>
      <c r="S112" s="2"/>
      <c r="T112" s="44">
        <f t="shared" ref="T112:T116" si="38">SUM(R112*G112)</f>
        <v>0</v>
      </c>
      <c r="U112" s="30"/>
      <c r="V112" s="2"/>
      <c r="W112" s="44">
        <f t="shared" ref="W112:W125" si="39">SUM(U112*G112)</f>
        <v>0</v>
      </c>
      <c r="X112" s="30"/>
      <c r="Y112" s="2"/>
      <c r="Z112" s="44">
        <f t="shared" ref="Z112:Z125" si="40">SUM(X112*G112)</f>
        <v>0</v>
      </c>
      <c r="AA112" s="30">
        <f t="shared" ref="AA112:AA126" si="41">SUM(D112-I112-L112-O112-R112-U112-Y112)</f>
        <v>4</v>
      </c>
      <c r="AB112" s="48"/>
      <c r="AC112" s="48"/>
    </row>
    <row r="113" spans="1:29" x14ac:dyDescent="0.25">
      <c r="A113" s="5" t="s">
        <v>60</v>
      </c>
      <c r="B113" s="19" t="s">
        <v>43</v>
      </c>
      <c r="C113" s="21" t="s">
        <v>54</v>
      </c>
      <c r="D113" s="74">
        <v>4</v>
      </c>
      <c r="E113" s="77">
        <v>12</v>
      </c>
      <c r="F113" s="68" t="s">
        <v>17</v>
      </c>
      <c r="G113" s="20">
        <v>22.241689999999998</v>
      </c>
      <c r="H113" s="4">
        <f t="shared" si="34"/>
        <v>88.966759999999994</v>
      </c>
      <c r="I113" s="30"/>
      <c r="J113" s="2"/>
      <c r="K113" s="44">
        <f t="shared" si="35"/>
        <v>0</v>
      </c>
      <c r="L113" s="81">
        <v>1</v>
      </c>
      <c r="M113" s="2"/>
      <c r="N113" s="44">
        <f t="shared" si="36"/>
        <v>22.241689999999998</v>
      </c>
      <c r="O113" s="81"/>
      <c r="P113" s="2"/>
      <c r="Q113" s="44">
        <f t="shared" si="37"/>
        <v>0</v>
      </c>
      <c r="R113" s="30"/>
      <c r="S113" s="2"/>
      <c r="T113" s="44">
        <f t="shared" si="38"/>
        <v>0</v>
      </c>
      <c r="U113" s="30"/>
      <c r="V113" s="2"/>
      <c r="W113" s="44">
        <f t="shared" si="39"/>
        <v>0</v>
      </c>
      <c r="X113" s="30"/>
      <c r="Y113" s="2"/>
      <c r="Z113" s="44">
        <f t="shared" si="40"/>
        <v>0</v>
      </c>
      <c r="AA113" s="30">
        <f t="shared" si="41"/>
        <v>3</v>
      </c>
      <c r="AB113" s="48"/>
      <c r="AC113" s="48"/>
    </row>
    <row r="114" spans="1:29" x14ac:dyDescent="0.25">
      <c r="A114" s="5" t="s">
        <v>61</v>
      </c>
      <c r="B114" s="19" t="s">
        <v>44</v>
      </c>
      <c r="C114" s="21" t="s">
        <v>54</v>
      </c>
      <c r="D114" s="74">
        <v>4</v>
      </c>
      <c r="E114" s="77">
        <v>12</v>
      </c>
      <c r="F114" s="68" t="s">
        <v>17</v>
      </c>
      <c r="G114" s="20">
        <v>556.04224999999997</v>
      </c>
      <c r="H114" s="4">
        <f t="shared" si="34"/>
        <v>2224.1689999999999</v>
      </c>
      <c r="I114" s="30"/>
      <c r="J114" s="2"/>
      <c r="K114" s="44">
        <f t="shared" si="35"/>
        <v>0</v>
      </c>
      <c r="L114" s="81"/>
      <c r="M114" s="2"/>
      <c r="N114" s="44">
        <f t="shared" si="36"/>
        <v>0</v>
      </c>
      <c r="O114" s="81"/>
      <c r="P114" s="2"/>
      <c r="Q114" s="44">
        <f t="shared" si="37"/>
        <v>0</v>
      </c>
      <c r="R114" s="30"/>
      <c r="S114" s="2"/>
      <c r="T114" s="44">
        <f t="shared" si="38"/>
        <v>0</v>
      </c>
      <c r="U114" s="30"/>
      <c r="V114" s="2"/>
      <c r="W114" s="44">
        <f t="shared" si="39"/>
        <v>0</v>
      </c>
      <c r="X114" s="30"/>
      <c r="Y114" s="2"/>
      <c r="Z114" s="44">
        <f t="shared" si="40"/>
        <v>0</v>
      </c>
      <c r="AA114" s="30">
        <f t="shared" si="41"/>
        <v>4</v>
      </c>
      <c r="AB114" s="48"/>
      <c r="AC114" s="48"/>
    </row>
    <row r="115" spans="1:29" x14ac:dyDescent="0.25">
      <c r="A115" s="5" t="s">
        <v>62</v>
      </c>
      <c r="B115" s="19" t="s">
        <v>45</v>
      </c>
      <c r="C115" s="21" t="s">
        <v>54</v>
      </c>
      <c r="D115" s="74">
        <v>4</v>
      </c>
      <c r="E115" s="77">
        <v>12</v>
      </c>
      <c r="F115" s="68" t="s">
        <v>17</v>
      </c>
      <c r="G115" s="20">
        <v>88.966759999999994</v>
      </c>
      <c r="H115" s="4">
        <f>SUM(G115*D115)</f>
        <v>355.86703999999997</v>
      </c>
      <c r="I115" s="30"/>
      <c r="J115" s="2"/>
      <c r="K115" s="44">
        <f t="shared" si="35"/>
        <v>0</v>
      </c>
      <c r="L115" s="81">
        <v>1</v>
      </c>
      <c r="M115" s="2"/>
      <c r="N115" s="44">
        <f t="shared" si="36"/>
        <v>88.966759999999994</v>
      </c>
      <c r="O115" s="81"/>
      <c r="P115" s="2"/>
      <c r="Q115" s="44">
        <f t="shared" si="37"/>
        <v>0</v>
      </c>
      <c r="R115" s="30"/>
      <c r="S115" s="2"/>
      <c r="T115" s="44">
        <f t="shared" si="38"/>
        <v>0</v>
      </c>
      <c r="U115" s="30"/>
      <c r="V115" s="2"/>
      <c r="W115" s="44">
        <f t="shared" si="39"/>
        <v>0</v>
      </c>
      <c r="X115" s="30"/>
      <c r="Y115" s="2"/>
      <c r="Z115" s="44">
        <f t="shared" si="40"/>
        <v>0</v>
      </c>
      <c r="AA115" s="30">
        <f t="shared" si="41"/>
        <v>3</v>
      </c>
      <c r="AB115" s="48"/>
      <c r="AC115" s="48"/>
    </row>
    <row r="116" spans="1:29" x14ac:dyDescent="0.25">
      <c r="A116" s="5" t="s">
        <v>63</v>
      </c>
      <c r="B116" s="19" t="s">
        <v>46</v>
      </c>
      <c r="C116" s="21" t="s">
        <v>54</v>
      </c>
      <c r="D116" s="74">
        <v>4</v>
      </c>
      <c r="E116" s="77">
        <v>12</v>
      </c>
      <c r="F116" s="68" t="s">
        <v>17</v>
      </c>
      <c r="G116" s="20">
        <v>88.966759999999994</v>
      </c>
      <c r="H116" s="4">
        <f t="shared" si="34"/>
        <v>355.86703999999997</v>
      </c>
      <c r="I116" s="30"/>
      <c r="J116" s="2"/>
      <c r="K116" s="44">
        <f t="shared" si="35"/>
        <v>0</v>
      </c>
      <c r="L116" s="81">
        <v>1</v>
      </c>
      <c r="M116" s="2"/>
      <c r="N116" s="44">
        <f t="shared" si="36"/>
        <v>88.966759999999994</v>
      </c>
      <c r="O116" s="81"/>
      <c r="P116" s="2"/>
      <c r="Q116" s="44">
        <f t="shared" si="37"/>
        <v>0</v>
      </c>
      <c r="R116" s="30"/>
      <c r="S116" s="2"/>
      <c r="T116" s="44">
        <f t="shared" si="38"/>
        <v>0</v>
      </c>
      <c r="U116" s="30"/>
      <c r="V116" s="2"/>
      <c r="W116" s="44">
        <f t="shared" si="39"/>
        <v>0</v>
      </c>
      <c r="X116" s="30"/>
      <c r="Y116" s="2"/>
      <c r="Z116" s="44">
        <f t="shared" si="40"/>
        <v>0</v>
      </c>
      <c r="AA116" s="30">
        <f t="shared" si="41"/>
        <v>3</v>
      </c>
      <c r="AB116" s="48"/>
      <c r="AC116" s="48"/>
    </row>
    <row r="117" spans="1:29" x14ac:dyDescent="0.25">
      <c r="A117" s="5" t="s">
        <v>64</v>
      </c>
      <c r="B117" s="19" t="s">
        <v>47</v>
      </c>
      <c r="C117" s="21" t="s">
        <v>54</v>
      </c>
      <c r="D117" s="74">
        <v>4</v>
      </c>
      <c r="E117" s="77">
        <v>12</v>
      </c>
      <c r="F117" s="68" t="s">
        <v>17</v>
      </c>
      <c r="G117" s="20">
        <v>55.604225</v>
      </c>
      <c r="H117" s="4">
        <f t="shared" si="34"/>
        <v>222.4169</v>
      </c>
      <c r="I117" s="30"/>
      <c r="J117" s="2"/>
      <c r="K117" s="44">
        <f t="shared" si="35"/>
        <v>0</v>
      </c>
      <c r="L117" s="81"/>
      <c r="M117" s="2"/>
      <c r="N117" s="44">
        <f t="shared" si="36"/>
        <v>0</v>
      </c>
      <c r="O117" s="81"/>
      <c r="P117" s="2"/>
      <c r="Q117" s="44">
        <f t="shared" si="37"/>
        <v>0</v>
      </c>
      <c r="R117" s="30"/>
      <c r="S117" s="2"/>
      <c r="T117" s="44">
        <f>SUM(R117*G117)</f>
        <v>0</v>
      </c>
      <c r="U117" s="30"/>
      <c r="V117" s="2"/>
      <c r="W117" s="44">
        <f t="shared" si="39"/>
        <v>0</v>
      </c>
      <c r="X117" s="30"/>
      <c r="Y117" s="2"/>
      <c r="Z117" s="44">
        <f t="shared" si="40"/>
        <v>0</v>
      </c>
      <c r="AA117" s="30">
        <f t="shared" si="41"/>
        <v>4</v>
      </c>
      <c r="AB117" s="48"/>
      <c r="AC117" s="48"/>
    </row>
    <row r="118" spans="1:29" x14ac:dyDescent="0.25">
      <c r="A118" s="5" t="s">
        <v>65</v>
      </c>
      <c r="B118" s="19" t="s">
        <v>48</v>
      </c>
      <c r="C118" s="21" t="s">
        <v>54</v>
      </c>
      <c r="D118" s="74">
        <v>4</v>
      </c>
      <c r="E118" s="77">
        <v>12</v>
      </c>
      <c r="F118" s="68" t="s">
        <v>17</v>
      </c>
      <c r="G118" s="20">
        <v>88.966759999999994</v>
      </c>
      <c r="H118" s="4">
        <f t="shared" si="34"/>
        <v>355.86703999999997</v>
      </c>
      <c r="I118" s="30">
        <v>1</v>
      </c>
      <c r="J118" s="2"/>
      <c r="K118" s="44">
        <f t="shared" si="35"/>
        <v>88.966759999999994</v>
      </c>
      <c r="L118" s="81"/>
      <c r="M118" s="2"/>
      <c r="N118" s="44">
        <f t="shared" si="36"/>
        <v>0</v>
      </c>
      <c r="O118" s="81"/>
      <c r="P118" s="2"/>
      <c r="Q118" s="44">
        <f t="shared" si="37"/>
        <v>0</v>
      </c>
      <c r="R118" s="30"/>
      <c r="S118" s="2"/>
      <c r="T118" s="44">
        <f t="shared" ref="T118:T125" si="42">SUM(R118*G118)</f>
        <v>0</v>
      </c>
      <c r="U118" s="30"/>
      <c r="V118" s="2"/>
      <c r="W118" s="44">
        <f t="shared" si="39"/>
        <v>0</v>
      </c>
      <c r="X118" s="30"/>
      <c r="Y118" s="2"/>
      <c r="Z118" s="44">
        <f t="shared" si="40"/>
        <v>0</v>
      </c>
      <c r="AA118" s="30">
        <f t="shared" si="41"/>
        <v>3</v>
      </c>
      <c r="AB118" s="48"/>
      <c r="AC118" s="48"/>
    </row>
    <row r="119" spans="1:29" x14ac:dyDescent="0.25">
      <c r="A119" s="5" t="s">
        <v>66</v>
      </c>
      <c r="B119" s="19" t="s">
        <v>49</v>
      </c>
      <c r="C119" s="21" t="s">
        <v>54</v>
      </c>
      <c r="D119" s="74">
        <v>4</v>
      </c>
      <c r="E119" s="77">
        <v>12</v>
      </c>
      <c r="F119" s="68" t="s">
        <v>17</v>
      </c>
      <c r="G119" s="20">
        <v>88.966759999999994</v>
      </c>
      <c r="H119" s="4">
        <f t="shared" si="34"/>
        <v>355.86703999999997</v>
      </c>
      <c r="I119" s="30">
        <v>1</v>
      </c>
      <c r="J119" s="2"/>
      <c r="K119" s="44">
        <f t="shared" si="35"/>
        <v>88.966759999999994</v>
      </c>
      <c r="L119" s="81"/>
      <c r="M119" s="2"/>
      <c r="N119" s="44">
        <f t="shared" si="36"/>
        <v>0</v>
      </c>
      <c r="O119" s="81"/>
      <c r="P119" s="2"/>
      <c r="Q119" s="44">
        <f t="shared" si="37"/>
        <v>0</v>
      </c>
      <c r="R119" s="30"/>
      <c r="S119" s="2"/>
      <c r="T119" s="44">
        <f t="shared" si="42"/>
        <v>0</v>
      </c>
      <c r="U119" s="30"/>
      <c r="V119" s="2"/>
      <c r="W119" s="44">
        <f t="shared" si="39"/>
        <v>0</v>
      </c>
      <c r="X119" s="30"/>
      <c r="Y119" s="2"/>
      <c r="Z119" s="44">
        <f t="shared" si="40"/>
        <v>0</v>
      </c>
      <c r="AA119" s="30">
        <f t="shared" si="41"/>
        <v>3</v>
      </c>
      <c r="AB119" s="48"/>
      <c r="AC119" s="48"/>
    </row>
    <row r="120" spans="1:29" x14ac:dyDescent="0.25">
      <c r="A120" s="5" t="s">
        <v>67</v>
      </c>
      <c r="B120" s="19" t="s">
        <v>50</v>
      </c>
      <c r="C120" s="21" t="s">
        <v>54</v>
      </c>
      <c r="D120" s="74">
        <v>4</v>
      </c>
      <c r="E120" s="77">
        <v>12</v>
      </c>
      <c r="F120" s="68" t="s">
        <v>17</v>
      </c>
      <c r="G120" s="20">
        <v>11.120844999999999</v>
      </c>
      <c r="H120" s="4">
        <f t="shared" si="34"/>
        <v>44.483379999999997</v>
      </c>
      <c r="I120" s="30"/>
      <c r="J120" s="2"/>
      <c r="K120" s="44">
        <f t="shared" si="35"/>
        <v>0</v>
      </c>
      <c r="L120" s="81"/>
      <c r="M120" s="2"/>
      <c r="N120" s="44">
        <f t="shared" si="36"/>
        <v>0</v>
      </c>
      <c r="O120" s="81"/>
      <c r="P120" s="2"/>
      <c r="Q120" s="44">
        <f t="shared" si="37"/>
        <v>0</v>
      </c>
      <c r="R120" s="30"/>
      <c r="S120" s="2"/>
      <c r="T120" s="44">
        <f t="shared" si="42"/>
        <v>0</v>
      </c>
      <c r="U120" s="30"/>
      <c r="V120" s="2"/>
      <c r="W120" s="44">
        <f t="shared" si="39"/>
        <v>0</v>
      </c>
      <c r="X120" s="30"/>
      <c r="Y120" s="2"/>
      <c r="Z120" s="44">
        <f t="shared" si="40"/>
        <v>0</v>
      </c>
      <c r="AA120" s="30">
        <f t="shared" si="41"/>
        <v>4</v>
      </c>
      <c r="AB120" s="48"/>
      <c r="AC120" s="48"/>
    </row>
    <row r="121" spans="1:29" x14ac:dyDescent="0.25">
      <c r="A121" s="5" t="s">
        <v>68</v>
      </c>
      <c r="B121" s="19" t="s">
        <v>51</v>
      </c>
      <c r="C121" s="21" t="s">
        <v>54</v>
      </c>
      <c r="D121" s="74">
        <v>4</v>
      </c>
      <c r="E121" s="77">
        <v>12</v>
      </c>
      <c r="F121" s="68" t="s">
        <v>17</v>
      </c>
      <c r="G121" s="20">
        <v>22.241689999999998</v>
      </c>
      <c r="H121" s="4">
        <f t="shared" si="34"/>
        <v>88.966759999999994</v>
      </c>
      <c r="I121" s="30">
        <v>1</v>
      </c>
      <c r="J121" s="2"/>
      <c r="K121" s="44">
        <f t="shared" si="35"/>
        <v>22.241689999999998</v>
      </c>
      <c r="L121" s="81"/>
      <c r="M121" s="2"/>
      <c r="N121" s="44">
        <f t="shared" si="36"/>
        <v>0</v>
      </c>
      <c r="O121" s="81"/>
      <c r="P121" s="2"/>
      <c r="Q121" s="44">
        <f t="shared" si="37"/>
        <v>0</v>
      </c>
      <c r="R121" s="30"/>
      <c r="S121" s="2"/>
      <c r="T121" s="44">
        <f t="shared" si="42"/>
        <v>0</v>
      </c>
      <c r="U121" s="30"/>
      <c r="V121" s="2"/>
      <c r="W121" s="44">
        <f t="shared" si="39"/>
        <v>0</v>
      </c>
      <c r="X121" s="30"/>
      <c r="Y121" s="2"/>
      <c r="Z121" s="44">
        <f t="shared" si="40"/>
        <v>0</v>
      </c>
      <c r="AA121" s="30">
        <f t="shared" si="41"/>
        <v>3</v>
      </c>
      <c r="AB121" s="48"/>
      <c r="AC121" s="48"/>
    </row>
    <row r="122" spans="1:29" x14ac:dyDescent="0.25">
      <c r="A122" s="5" t="s">
        <v>69</v>
      </c>
      <c r="B122" s="19" t="s">
        <v>52</v>
      </c>
      <c r="C122" s="21" t="s">
        <v>54</v>
      </c>
      <c r="D122" s="74">
        <v>4</v>
      </c>
      <c r="E122" s="77">
        <v>12</v>
      </c>
      <c r="F122" s="68" t="s">
        <v>17</v>
      </c>
      <c r="G122" s="20">
        <v>11.120844999999999</v>
      </c>
      <c r="H122" s="4">
        <f t="shared" si="34"/>
        <v>44.483379999999997</v>
      </c>
      <c r="I122" s="30"/>
      <c r="J122" s="2"/>
      <c r="K122" s="44">
        <f t="shared" si="35"/>
        <v>0</v>
      </c>
      <c r="L122" s="81"/>
      <c r="M122" s="2"/>
      <c r="N122" s="44">
        <f t="shared" si="36"/>
        <v>0</v>
      </c>
      <c r="O122" s="81"/>
      <c r="P122" s="2"/>
      <c r="Q122" s="44">
        <f t="shared" si="37"/>
        <v>0</v>
      </c>
      <c r="R122" s="30"/>
      <c r="S122" s="2"/>
      <c r="T122" s="44">
        <f t="shared" si="42"/>
        <v>0</v>
      </c>
      <c r="U122" s="30"/>
      <c r="V122" s="2"/>
      <c r="W122" s="44">
        <f t="shared" si="39"/>
        <v>0</v>
      </c>
      <c r="X122" s="30"/>
      <c r="Y122" s="2"/>
      <c r="Z122" s="44">
        <f t="shared" si="40"/>
        <v>0</v>
      </c>
      <c r="AA122" s="30">
        <f t="shared" si="41"/>
        <v>4</v>
      </c>
      <c r="AB122" s="48"/>
      <c r="AC122" s="48"/>
    </row>
    <row r="123" spans="1:29" x14ac:dyDescent="0.25">
      <c r="A123" s="5" t="s">
        <v>70</v>
      </c>
      <c r="B123" s="19" t="s">
        <v>53</v>
      </c>
      <c r="C123" s="21" t="s">
        <v>54</v>
      </c>
      <c r="D123" s="74">
        <v>4</v>
      </c>
      <c r="E123" s="77">
        <v>12</v>
      </c>
      <c r="F123" s="68" t="s">
        <v>17</v>
      </c>
      <c r="G123" s="20">
        <v>16.681267500000001</v>
      </c>
      <c r="H123" s="4">
        <f t="shared" si="34"/>
        <v>66.725070000000002</v>
      </c>
      <c r="I123" s="30"/>
      <c r="J123" s="2"/>
      <c r="K123" s="44">
        <f t="shared" si="35"/>
        <v>0</v>
      </c>
      <c r="L123" s="81"/>
      <c r="M123" s="2"/>
      <c r="N123" s="44">
        <f t="shared" si="36"/>
        <v>0</v>
      </c>
      <c r="O123" s="81"/>
      <c r="P123" s="2"/>
      <c r="Q123" s="44">
        <f t="shared" si="37"/>
        <v>0</v>
      </c>
      <c r="R123" s="30"/>
      <c r="S123" s="2"/>
      <c r="T123" s="44">
        <f t="shared" si="42"/>
        <v>0</v>
      </c>
      <c r="U123" s="30"/>
      <c r="V123" s="2"/>
      <c r="W123" s="44">
        <f t="shared" si="39"/>
        <v>0</v>
      </c>
      <c r="X123" s="30"/>
      <c r="Y123" s="2"/>
      <c r="Z123" s="44">
        <f t="shared" si="40"/>
        <v>0</v>
      </c>
      <c r="AA123" s="30">
        <f t="shared" si="41"/>
        <v>4</v>
      </c>
      <c r="AB123" s="48"/>
      <c r="AC123" s="48"/>
    </row>
    <row r="124" spans="1:29" x14ac:dyDescent="0.25">
      <c r="A124" s="5" t="s">
        <v>71</v>
      </c>
      <c r="B124" s="19" t="s">
        <v>167</v>
      </c>
      <c r="C124" s="21" t="s">
        <v>54</v>
      </c>
      <c r="D124" s="74">
        <v>4</v>
      </c>
      <c r="E124" s="77">
        <v>12</v>
      </c>
      <c r="F124" s="68" t="s">
        <v>17</v>
      </c>
      <c r="G124" s="20">
        <v>16.681267500000001</v>
      </c>
      <c r="H124" s="4">
        <f t="shared" si="34"/>
        <v>66.725070000000002</v>
      </c>
      <c r="I124" s="30"/>
      <c r="J124" s="2"/>
      <c r="K124" s="44">
        <f t="shared" si="35"/>
        <v>0</v>
      </c>
      <c r="L124" s="81"/>
      <c r="M124" s="2"/>
      <c r="N124" s="44">
        <f t="shared" si="36"/>
        <v>0</v>
      </c>
      <c r="O124" s="81"/>
      <c r="P124" s="2"/>
      <c r="Q124" s="44">
        <f t="shared" si="37"/>
        <v>0</v>
      </c>
      <c r="R124" s="30"/>
      <c r="S124" s="2"/>
      <c r="T124" s="44">
        <f t="shared" si="42"/>
        <v>0</v>
      </c>
      <c r="U124" s="30"/>
      <c r="V124" s="2"/>
      <c r="W124" s="44">
        <f t="shared" si="39"/>
        <v>0</v>
      </c>
      <c r="X124" s="30"/>
      <c r="Y124" s="2"/>
      <c r="Z124" s="44">
        <f t="shared" si="40"/>
        <v>0</v>
      </c>
      <c r="AA124" s="30">
        <f t="shared" si="41"/>
        <v>4</v>
      </c>
      <c r="AB124" s="48"/>
      <c r="AC124" s="48"/>
    </row>
    <row r="125" spans="1:29" x14ac:dyDescent="0.25">
      <c r="A125" s="5" t="s">
        <v>72</v>
      </c>
      <c r="B125" s="19" t="s">
        <v>168</v>
      </c>
      <c r="C125" s="21" t="s">
        <v>54</v>
      </c>
      <c r="D125" s="74">
        <v>4</v>
      </c>
      <c r="E125" s="77">
        <v>12</v>
      </c>
      <c r="F125" s="68" t="s">
        <v>17</v>
      </c>
      <c r="G125" s="20">
        <v>77.845915000000005</v>
      </c>
      <c r="H125" s="4">
        <f t="shared" si="34"/>
        <v>311.38366000000002</v>
      </c>
      <c r="I125" s="30"/>
      <c r="J125" s="2"/>
      <c r="K125" s="44">
        <f t="shared" si="35"/>
        <v>0</v>
      </c>
      <c r="L125" s="81"/>
      <c r="M125" s="2"/>
      <c r="N125" s="44">
        <f t="shared" si="36"/>
        <v>0</v>
      </c>
      <c r="O125" s="81"/>
      <c r="P125" s="2"/>
      <c r="Q125" s="44">
        <f t="shared" si="37"/>
        <v>0</v>
      </c>
      <c r="R125" s="30"/>
      <c r="S125" s="2"/>
      <c r="T125" s="44">
        <f t="shared" si="42"/>
        <v>0</v>
      </c>
      <c r="U125" s="30"/>
      <c r="V125" s="2"/>
      <c r="W125" s="44">
        <f t="shared" si="39"/>
        <v>0</v>
      </c>
      <c r="X125" s="30"/>
      <c r="Y125" s="2"/>
      <c r="Z125" s="44">
        <f t="shared" si="40"/>
        <v>0</v>
      </c>
      <c r="AA125" s="30">
        <f t="shared" si="41"/>
        <v>4</v>
      </c>
      <c r="AB125" s="48"/>
      <c r="AC125" s="48"/>
    </row>
    <row r="126" spans="1:29" ht="28.5" x14ac:dyDescent="0.25">
      <c r="A126" s="5" t="s">
        <v>73</v>
      </c>
      <c r="B126" s="19" t="s">
        <v>169</v>
      </c>
      <c r="C126" s="21" t="s">
        <v>54</v>
      </c>
      <c r="D126" s="74">
        <v>4</v>
      </c>
      <c r="E126" s="77">
        <v>12</v>
      </c>
      <c r="F126" s="65" t="s">
        <v>17</v>
      </c>
      <c r="G126" s="20">
        <v>38.922957500000003</v>
      </c>
      <c r="H126" s="4">
        <f>SUM(G126*D126)</f>
        <v>155.69183000000001</v>
      </c>
      <c r="I126" s="30"/>
      <c r="J126" s="2"/>
      <c r="K126" s="44">
        <f>SUM(I126*G126)</f>
        <v>0</v>
      </c>
      <c r="L126" s="81">
        <v>1</v>
      </c>
      <c r="M126" s="2"/>
      <c r="N126" s="44">
        <f>SUM(L126*G126)</f>
        <v>38.922957500000003</v>
      </c>
      <c r="O126" s="81"/>
      <c r="P126" s="2"/>
      <c r="Q126" s="44">
        <f>SUM(O126*G126)</f>
        <v>0</v>
      </c>
      <c r="R126" s="30"/>
      <c r="S126" s="2"/>
      <c r="T126" s="44">
        <f>SUM(R126*G126)</f>
        <v>0</v>
      </c>
      <c r="U126" s="30"/>
      <c r="V126" s="2"/>
      <c r="W126" s="44">
        <f>SUM(U126*G126)</f>
        <v>0</v>
      </c>
      <c r="X126" s="30"/>
      <c r="Y126" s="2"/>
      <c r="Z126" s="44">
        <f>SUM(X126*G126)</f>
        <v>0</v>
      </c>
      <c r="AA126" s="30">
        <f t="shared" si="41"/>
        <v>3</v>
      </c>
      <c r="AB126" s="48"/>
      <c r="AC126" s="48"/>
    </row>
    <row r="127" spans="1:29" x14ac:dyDescent="0.25">
      <c r="A127" s="113" t="s">
        <v>18</v>
      </c>
      <c r="B127" s="114"/>
      <c r="C127" s="114"/>
      <c r="D127" s="114"/>
      <c r="E127" s="114"/>
      <c r="F127" s="114"/>
      <c r="G127" s="115"/>
      <c r="H127" s="13">
        <f>SUM(H111:H126)</f>
        <v>4870.9301100000012</v>
      </c>
      <c r="I127" s="60">
        <f>SUM(I111:I126)</f>
        <v>3</v>
      </c>
      <c r="J127" s="14"/>
      <c r="K127" s="13">
        <f>SUM(K111:K126)</f>
        <v>200.17520999999999</v>
      </c>
      <c r="L127" s="60">
        <f>SUM(L111:L126)</f>
        <v>5</v>
      </c>
      <c r="M127" s="14"/>
      <c r="N127" s="13">
        <f>SUM(N111:N126)</f>
        <v>250.21901249999996</v>
      </c>
      <c r="O127" s="82">
        <f>SUM(O111:O126)</f>
        <v>0</v>
      </c>
      <c r="P127" s="14"/>
      <c r="Q127" s="13">
        <f>SUM(Q111:Q126)</f>
        <v>0</v>
      </c>
      <c r="R127" s="60">
        <f>SUM(R111:R126)</f>
        <v>0</v>
      </c>
      <c r="S127" s="14"/>
      <c r="T127" s="13">
        <f>SUM(T111:T126)</f>
        <v>0</v>
      </c>
      <c r="U127" s="60">
        <f>SUM(U111:U126)</f>
        <v>0</v>
      </c>
      <c r="V127" s="14"/>
      <c r="W127" s="13">
        <f>SUM(W111:W126)</f>
        <v>0</v>
      </c>
      <c r="X127" s="60">
        <f>SUM(X111:X126)</f>
        <v>0</v>
      </c>
      <c r="Y127" s="14"/>
      <c r="Z127" s="13">
        <f>SUM(Z111:Z126)</f>
        <v>0</v>
      </c>
      <c r="AA127" s="13">
        <f>SUM(H127-K127-N127-Q127-T127-W127-Z127)</f>
        <v>4420.5358875000011</v>
      </c>
      <c r="AB127" s="48"/>
      <c r="AC127" s="48"/>
    </row>
    <row r="128" spans="1:29" x14ac:dyDescent="0.25">
      <c r="A128" s="88"/>
      <c r="B128" s="89"/>
      <c r="C128" s="89"/>
      <c r="D128" s="89"/>
      <c r="E128" s="89"/>
      <c r="F128" s="89"/>
      <c r="G128" s="89"/>
      <c r="H128" s="90"/>
      <c r="I128" s="97" t="s">
        <v>19</v>
      </c>
      <c r="J128" s="97"/>
      <c r="K128" s="97"/>
      <c r="L128" s="97" t="s">
        <v>21</v>
      </c>
      <c r="M128" s="97"/>
      <c r="N128" s="97"/>
      <c r="O128" s="97" t="s">
        <v>134</v>
      </c>
      <c r="P128" s="97"/>
      <c r="Q128" s="97"/>
      <c r="R128" s="97" t="s">
        <v>135</v>
      </c>
      <c r="S128" s="97"/>
      <c r="T128" s="97"/>
      <c r="U128" s="97" t="s">
        <v>136</v>
      </c>
      <c r="V128" s="97"/>
      <c r="W128" s="97"/>
      <c r="X128" s="97" t="s">
        <v>141</v>
      </c>
      <c r="Y128" s="97"/>
      <c r="Z128" s="97"/>
      <c r="AA128" s="29"/>
    </row>
    <row r="129" spans="1:29" ht="44.25" customHeight="1" x14ac:dyDescent="0.25">
      <c r="A129" s="121" t="s">
        <v>190</v>
      </c>
      <c r="B129" s="121"/>
      <c r="C129" s="121"/>
      <c r="D129" s="121"/>
      <c r="E129" s="121"/>
      <c r="F129" s="121"/>
      <c r="G129" s="121"/>
      <c r="H129" s="121"/>
      <c r="I129" s="97" t="s">
        <v>220</v>
      </c>
      <c r="J129" s="97"/>
      <c r="K129" s="97"/>
      <c r="L129" s="97" t="s">
        <v>222</v>
      </c>
      <c r="M129" s="97"/>
      <c r="N129" s="97"/>
      <c r="O129" s="97" t="s">
        <v>229</v>
      </c>
      <c r="P129" s="97"/>
      <c r="Q129" s="97"/>
      <c r="R129" s="97" t="s">
        <v>176</v>
      </c>
      <c r="S129" s="97"/>
      <c r="T129" s="97"/>
      <c r="U129" s="97" t="s">
        <v>171</v>
      </c>
      <c r="V129" s="97"/>
      <c r="W129" s="97"/>
      <c r="X129" s="97" t="s">
        <v>175</v>
      </c>
      <c r="Y129" s="97"/>
      <c r="Z129" s="97"/>
      <c r="AA129" s="1"/>
      <c r="AB129" s="45"/>
      <c r="AC129" s="46"/>
    </row>
    <row r="130" spans="1:29" ht="71.25" x14ac:dyDescent="0.25">
      <c r="A130" s="16"/>
      <c r="B130" s="16" t="s">
        <v>56</v>
      </c>
      <c r="C130" s="16" t="s">
        <v>55</v>
      </c>
      <c r="D130" s="16" t="s">
        <v>57</v>
      </c>
      <c r="E130" s="17" t="s">
        <v>23</v>
      </c>
      <c r="F130" s="23" t="s">
        <v>3</v>
      </c>
      <c r="G130" s="16" t="s">
        <v>5</v>
      </c>
      <c r="H130" s="24" t="s">
        <v>4</v>
      </c>
      <c r="I130" s="1" t="s">
        <v>20</v>
      </c>
      <c r="J130" s="1"/>
      <c r="K130" s="1" t="s">
        <v>124</v>
      </c>
      <c r="L130" s="1" t="s">
        <v>20</v>
      </c>
      <c r="M130" s="1"/>
      <c r="N130" s="1" t="s">
        <v>124</v>
      </c>
      <c r="O130" s="1" t="s">
        <v>20</v>
      </c>
      <c r="P130" s="1"/>
      <c r="Q130" s="1" t="s">
        <v>124</v>
      </c>
      <c r="R130" s="59" t="s">
        <v>20</v>
      </c>
      <c r="S130" s="1"/>
      <c r="T130" s="1" t="s">
        <v>124</v>
      </c>
      <c r="U130" s="1" t="s">
        <v>20</v>
      </c>
      <c r="V130" s="1"/>
      <c r="W130" s="1" t="s">
        <v>124</v>
      </c>
      <c r="X130" s="1" t="s">
        <v>20</v>
      </c>
      <c r="Y130" s="1"/>
      <c r="Z130" s="1" t="s">
        <v>124</v>
      </c>
      <c r="AA130" s="1" t="s">
        <v>123</v>
      </c>
      <c r="AB130" s="45"/>
      <c r="AC130" s="46"/>
    </row>
    <row r="131" spans="1:29" ht="19.5" customHeight="1" x14ac:dyDescent="0.25">
      <c r="A131" s="5" t="s">
        <v>75</v>
      </c>
      <c r="B131" s="19" t="s">
        <v>41</v>
      </c>
      <c r="C131" s="21" t="s">
        <v>54</v>
      </c>
      <c r="D131" s="69">
        <v>24</v>
      </c>
      <c r="E131" s="8">
        <v>12</v>
      </c>
      <c r="F131" s="65" t="s">
        <v>17</v>
      </c>
      <c r="G131" s="25">
        <v>42.070156634999996</v>
      </c>
      <c r="H131" s="26">
        <f>SUM(G131*D131)</f>
        <v>1009.68375924</v>
      </c>
      <c r="I131" s="30">
        <v>2</v>
      </c>
      <c r="J131" s="3"/>
      <c r="K131" s="44">
        <f>SUM(I131*G131)</f>
        <v>84.140313269999993</v>
      </c>
      <c r="L131" s="30"/>
      <c r="M131" s="3"/>
      <c r="N131" s="44">
        <f>SUM(L131*G131)</f>
        <v>0</v>
      </c>
      <c r="O131" s="81">
        <v>1</v>
      </c>
      <c r="P131" s="3"/>
      <c r="Q131" s="44">
        <f>SUM(O131*G131)</f>
        <v>42.070156634999996</v>
      </c>
      <c r="R131" s="30"/>
      <c r="S131" s="3"/>
      <c r="T131" s="44">
        <f>SUM(R131*G131)</f>
        <v>0</v>
      </c>
      <c r="U131" s="30"/>
      <c r="V131" s="3"/>
      <c r="W131" s="44">
        <f>SUM(U131*G131)</f>
        <v>0</v>
      </c>
      <c r="X131" s="30"/>
      <c r="Y131" s="3"/>
      <c r="Z131" s="44">
        <f>SUM(X131*G131)</f>
        <v>0</v>
      </c>
      <c r="AA131" s="30">
        <f>SUM(D131-I131-L131-O131-R131-U131-Y131)</f>
        <v>21</v>
      </c>
      <c r="AB131" s="49"/>
      <c r="AC131" s="48"/>
    </row>
    <row r="132" spans="1:29" ht="21.75" customHeight="1" x14ac:dyDescent="0.25">
      <c r="A132" s="5" t="s">
        <v>76</v>
      </c>
      <c r="B132" s="19" t="s">
        <v>42</v>
      </c>
      <c r="C132" s="21" t="s">
        <v>54</v>
      </c>
      <c r="D132" s="69">
        <v>24</v>
      </c>
      <c r="E132" s="8">
        <v>12</v>
      </c>
      <c r="F132" s="65" t="s">
        <v>17</v>
      </c>
      <c r="G132" s="25">
        <v>11.120844999999999</v>
      </c>
      <c r="H132" s="26">
        <f t="shared" ref="H132:H145" si="43">SUM(G132*D132)</f>
        <v>266.90027999999995</v>
      </c>
      <c r="I132" s="30"/>
      <c r="J132" s="2"/>
      <c r="K132" s="44">
        <f t="shared" ref="K132:K145" si="44">SUM(I132*G132)</f>
        <v>0</v>
      </c>
      <c r="L132" s="30"/>
      <c r="M132" s="2"/>
      <c r="N132" s="44">
        <f t="shared" ref="N132:N145" si="45">SUM(L132*G132)</f>
        <v>0</v>
      </c>
      <c r="O132" s="81"/>
      <c r="P132" s="2"/>
      <c r="Q132" s="44">
        <f t="shared" ref="Q132:Q145" si="46">SUM(O132*G132)</f>
        <v>0</v>
      </c>
      <c r="R132" s="30"/>
      <c r="S132" s="2"/>
      <c r="T132" s="44">
        <f t="shared" ref="T132:T136" si="47">SUM(R132*G132)</f>
        <v>0</v>
      </c>
      <c r="U132" s="30"/>
      <c r="V132" s="2"/>
      <c r="W132" s="44">
        <f t="shared" ref="W132:W145" si="48">SUM(U132*G132)</f>
        <v>0</v>
      </c>
      <c r="X132" s="30"/>
      <c r="Y132" s="2"/>
      <c r="Z132" s="44">
        <f t="shared" ref="Z132:Z145" si="49">SUM(X132*G132)</f>
        <v>0</v>
      </c>
      <c r="AA132" s="30">
        <f t="shared" ref="AA132:AA146" si="50">SUM(D132-I132-L132-O132-R132-U132-Y132)</f>
        <v>24</v>
      </c>
      <c r="AB132" s="48"/>
      <c r="AC132" s="48"/>
    </row>
    <row r="133" spans="1:29" x14ac:dyDescent="0.25">
      <c r="A133" s="5" t="s">
        <v>77</v>
      </c>
      <c r="B133" s="19" t="s">
        <v>43</v>
      </c>
      <c r="C133" s="21" t="s">
        <v>54</v>
      </c>
      <c r="D133" s="69">
        <v>24</v>
      </c>
      <c r="E133" s="8">
        <v>12</v>
      </c>
      <c r="F133" s="65" t="s">
        <v>17</v>
      </c>
      <c r="G133" s="25">
        <v>11.120844999999999</v>
      </c>
      <c r="H133" s="26">
        <f t="shared" si="43"/>
        <v>266.90027999999995</v>
      </c>
      <c r="I133" s="30"/>
      <c r="J133" s="2"/>
      <c r="K133" s="44">
        <f t="shared" si="44"/>
        <v>0</v>
      </c>
      <c r="L133" s="30"/>
      <c r="M133" s="2"/>
      <c r="N133" s="44">
        <f t="shared" si="45"/>
        <v>0</v>
      </c>
      <c r="O133" s="81"/>
      <c r="P133" s="2"/>
      <c r="Q133" s="44">
        <f t="shared" si="46"/>
        <v>0</v>
      </c>
      <c r="R133" s="30"/>
      <c r="S133" s="2"/>
      <c r="T133" s="44">
        <f t="shared" si="47"/>
        <v>0</v>
      </c>
      <c r="U133" s="30"/>
      <c r="V133" s="2"/>
      <c r="W133" s="44">
        <f t="shared" si="48"/>
        <v>0</v>
      </c>
      <c r="X133" s="30"/>
      <c r="Y133" s="2"/>
      <c r="Z133" s="44">
        <f t="shared" si="49"/>
        <v>0</v>
      </c>
      <c r="AA133" s="30">
        <f t="shared" si="50"/>
        <v>24</v>
      </c>
      <c r="AB133" s="48"/>
      <c r="AC133" s="48"/>
    </row>
    <row r="134" spans="1:29" x14ac:dyDescent="0.25">
      <c r="A134" s="5" t="s">
        <v>78</v>
      </c>
      <c r="B134" s="19" t="s">
        <v>44</v>
      </c>
      <c r="C134" s="21" t="s">
        <v>54</v>
      </c>
      <c r="D134" s="69">
        <v>24</v>
      </c>
      <c r="E134" s="8">
        <v>12</v>
      </c>
      <c r="F134" s="65" t="s">
        <v>17</v>
      </c>
      <c r="G134" s="25">
        <v>556.04224999999997</v>
      </c>
      <c r="H134" s="26">
        <f t="shared" si="43"/>
        <v>13345.013999999999</v>
      </c>
      <c r="I134" s="30"/>
      <c r="J134" s="2"/>
      <c r="K134" s="44">
        <f t="shared" si="44"/>
        <v>0</v>
      </c>
      <c r="L134" s="30"/>
      <c r="M134" s="2"/>
      <c r="N134" s="44">
        <f t="shared" si="45"/>
        <v>0</v>
      </c>
      <c r="O134" s="81">
        <v>1</v>
      </c>
      <c r="P134" s="2"/>
      <c r="Q134" s="44">
        <f t="shared" si="46"/>
        <v>556.04224999999997</v>
      </c>
      <c r="R134" s="30"/>
      <c r="S134" s="2"/>
      <c r="T134" s="44">
        <f t="shared" si="47"/>
        <v>0</v>
      </c>
      <c r="U134" s="30"/>
      <c r="V134" s="2"/>
      <c r="W134" s="44">
        <f t="shared" si="48"/>
        <v>0</v>
      </c>
      <c r="X134" s="30"/>
      <c r="Y134" s="2"/>
      <c r="Z134" s="44">
        <f t="shared" si="49"/>
        <v>0</v>
      </c>
      <c r="AA134" s="30">
        <f t="shared" si="50"/>
        <v>23</v>
      </c>
      <c r="AB134" s="48"/>
      <c r="AC134" s="48"/>
    </row>
    <row r="135" spans="1:29" x14ac:dyDescent="0.25">
      <c r="A135" s="5" t="s">
        <v>79</v>
      </c>
      <c r="B135" s="19" t="s">
        <v>45</v>
      </c>
      <c r="C135" s="21" t="s">
        <v>54</v>
      </c>
      <c r="D135" s="69">
        <v>24</v>
      </c>
      <c r="E135" s="8">
        <v>12</v>
      </c>
      <c r="F135" s="65" t="s">
        <v>17</v>
      </c>
      <c r="G135" s="25">
        <v>88.966759999999994</v>
      </c>
      <c r="H135" s="26">
        <f t="shared" si="43"/>
        <v>2135.2022399999996</v>
      </c>
      <c r="I135" s="30"/>
      <c r="J135" s="2"/>
      <c r="K135" s="44">
        <f t="shared" si="44"/>
        <v>0</v>
      </c>
      <c r="L135" s="30"/>
      <c r="M135" s="2"/>
      <c r="N135" s="44">
        <f t="shared" si="45"/>
        <v>0</v>
      </c>
      <c r="O135" s="81">
        <v>1</v>
      </c>
      <c r="P135" s="2"/>
      <c r="Q135" s="44">
        <f t="shared" si="46"/>
        <v>88.966759999999994</v>
      </c>
      <c r="R135" s="30"/>
      <c r="S135" s="2"/>
      <c r="T135" s="44">
        <f t="shared" si="47"/>
        <v>0</v>
      </c>
      <c r="U135" s="30"/>
      <c r="V135" s="2"/>
      <c r="W135" s="44">
        <f t="shared" si="48"/>
        <v>0</v>
      </c>
      <c r="X135" s="30"/>
      <c r="Y135" s="2"/>
      <c r="Z135" s="44">
        <f t="shared" si="49"/>
        <v>0</v>
      </c>
      <c r="AA135" s="30">
        <f t="shared" si="50"/>
        <v>23</v>
      </c>
      <c r="AB135" s="48"/>
      <c r="AC135" s="48"/>
    </row>
    <row r="136" spans="1:29" x14ac:dyDescent="0.25">
      <c r="A136" s="5" t="s">
        <v>80</v>
      </c>
      <c r="B136" s="19" t="s">
        <v>46</v>
      </c>
      <c r="C136" s="21" t="s">
        <v>54</v>
      </c>
      <c r="D136" s="69">
        <v>24</v>
      </c>
      <c r="E136" s="8">
        <v>12</v>
      </c>
      <c r="F136" s="65" t="s">
        <v>17</v>
      </c>
      <c r="G136" s="25">
        <v>55.604225</v>
      </c>
      <c r="H136" s="26">
        <f t="shared" si="43"/>
        <v>1334.5014000000001</v>
      </c>
      <c r="I136" s="30"/>
      <c r="J136" s="2"/>
      <c r="K136" s="44">
        <f t="shared" si="44"/>
        <v>0</v>
      </c>
      <c r="L136" s="30"/>
      <c r="M136" s="2"/>
      <c r="N136" s="44">
        <f t="shared" si="45"/>
        <v>0</v>
      </c>
      <c r="O136" s="81"/>
      <c r="P136" s="2"/>
      <c r="Q136" s="44">
        <f t="shared" si="46"/>
        <v>0</v>
      </c>
      <c r="R136" s="30"/>
      <c r="S136" s="2"/>
      <c r="T136" s="44">
        <f t="shared" si="47"/>
        <v>0</v>
      </c>
      <c r="U136" s="30"/>
      <c r="V136" s="2"/>
      <c r="W136" s="44">
        <f t="shared" si="48"/>
        <v>0</v>
      </c>
      <c r="X136" s="30"/>
      <c r="Y136" s="2"/>
      <c r="Z136" s="44">
        <f t="shared" si="49"/>
        <v>0</v>
      </c>
      <c r="AA136" s="30">
        <f t="shared" si="50"/>
        <v>24</v>
      </c>
      <c r="AB136" s="48"/>
      <c r="AC136" s="48"/>
    </row>
    <row r="137" spans="1:29" x14ac:dyDescent="0.25">
      <c r="A137" s="5" t="s">
        <v>81</v>
      </c>
      <c r="B137" s="19" t="s">
        <v>47</v>
      </c>
      <c r="C137" s="21" t="s">
        <v>54</v>
      </c>
      <c r="D137" s="69">
        <v>24</v>
      </c>
      <c r="E137" s="8">
        <v>12</v>
      </c>
      <c r="F137" s="65" t="s">
        <v>17</v>
      </c>
      <c r="G137" s="25">
        <v>55.604225</v>
      </c>
      <c r="H137" s="26">
        <f t="shared" si="43"/>
        <v>1334.5014000000001</v>
      </c>
      <c r="I137" s="30">
        <v>1</v>
      </c>
      <c r="J137" s="2"/>
      <c r="K137" s="44">
        <f t="shared" si="44"/>
        <v>55.604225</v>
      </c>
      <c r="L137" s="30"/>
      <c r="M137" s="2"/>
      <c r="N137" s="44">
        <f t="shared" si="45"/>
        <v>0</v>
      </c>
      <c r="O137" s="81"/>
      <c r="P137" s="2"/>
      <c r="Q137" s="44">
        <f t="shared" si="46"/>
        <v>0</v>
      </c>
      <c r="R137" s="30"/>
      <c r="S137" s="2"/>
      <c r="T137" s="44">
        <f>SUM(R137*G137)</f>
        <v>0</v>
      </c>
      <c r="U137" s="30"/>
      <c r="V137" s="2"/>
      <c r="W137" s="44">
        <f t="shared" si="48"/>
        <v>0</v>
      </c>
      <c r="X137" s="30"/>
      <c r="Y137" s="2"/>
      <c r="Z137" s="44">
        <f t="shared" si="49"/>
        <v>0</v>
      </c>
      <c r="AA137" s="30">
        <f t="shared" si="50"/>
        <v>23</v>
      </c>
      <c r="AB137" s="48"/>
      <c r="AC137" s="48"/>
    </row>
    <row r="138" spans="1:29" x14ac:dyDescent="0.25">
      <c r="A138" s="5" t="s">
        <v>82</v>
      </c>
      <c r="B138" s="19" t="s">
        <v>48</v>
      </c>
      <c r="C138" s="21" t="s">
        <v>54</v>
      </c>
      <c r="D138" s="69">
        <v>24</v>
      </c>
      <c r="E138" s="8">
        <v>12</v>
      </c>
      <c r="F138" s="65" t="s">
        <v>17</v>
      </c>
      <c r="G138" s="25">
        <v>88.966759999999994</v>
      </c>
      <c r="H138" s="26">
        <f t="shared" si="43"/>
        <v>2135.2022399999996</v>
      </c>
      <c r="I138" s="30">
        <v>2</v>
      </c>
      <c r="J138" s="2"/>
      <c r="K138" s="44">
        <f t="shared" si="44"/>
        <v>177.93351999999999</v>
      </c>
      <c r="L138" s="30">
        <v>2</v>
      </c>
      <c r="M138" s="2"/>
      <c r="N138" s="44">
        <f t="shared" si="45"/>
        <v>177.93351999999999</v>
      </c>
      <c r="O138" s="81"/>
      <c r="P138" s="2"/>
      <c r="Q138" s="44">
        <f t="shared" si="46"/>
        <v>0</v>
      </c>
      <c r="R138" s="30"/>
      <c r="S138" s="2"/>
      <c r="T138" s="44">
        <f t="shared" ref="T138:T145" si="51">SUM(R138*G138)</f>
        <v>0</v>
      </c>
      <c r="U138" s="30"/>
      <c r="V138" s="2"/>
      <c r="W138" s="44">
        <f t="shared" si="48"/>
        <v>0</v>
      </c>
      <c r="X138" s="30"/>
      <c r="Y138" s="2"/>
      <c r="Z138" s="44">
        <f t="shared" si="49"/>
        <v>0</v>
      </c>
      <c r="AA138" s="30">
        <f t="shared" si="50"/>
        <v>20</v>
      </c>
      <c r="AB138" s="48"/>
      <c r="AC138" s="48"/>
    </row>
    <row r="139" spans="1:29" x14ac:dyDescent="0.25">
      <c r="A139" s="5" t="s">
        <v>83</v>
      </c>
      <c r="B139" s="19" t="s">
        <v>49</v>
      </c>
      <c r="C139" s="21" t="s">
        <v>54</v>
      </c>
      <c r="D139" s="69">
        <v>24</v>
      </c>
      <c r="E139" s="8">
        <v>12</v>
      </c>
      <c r="F139" s="65" t="s">
        <v>17</v>
      </c>
      <c r="G139" s="25">
        <v>88.966759999999994</v>
      </c>
      <c r="H139" s="26">
        <f t="shared" si="43"/>
        <v>2135.2022399999996</v>
      </c>
      <c r="I139" s="30">
        <v>2</v>
      </c>
      <c r="J139" s="2"/>
      <c r="K139" s="44">
        <f t="shared" si="44"/>
        <v>177.93351999999999</v>
      </c>
      <c r="L139" s="30">
        <v>2</v>
      </c>
      <c r="M139" s="2"/>
      <c r="N139" s="44">
        <f t="shared" si="45"/>
        <v>177.93351999999999</v>
      </c>
      <c r="O139" s="81"/>
      <c r="P139" s="2"/>
      <c r="Q139" s="44">
        <f t="shared" si="46"/>
        <v>0</v>
      </c>
      <c r="R139" s="30"/>
      <c r="S139" s="2"/>
      <c r="T139" s="44">
        <f t="shared" si="51"/>
        <v>0</v>
      </c>
      <c r="U139" s="30"/>
      <c r="V139" s="2"/>
      <c r="W139" s="44">
        <f t="shared" si="48"/>
        <v>0</v>
      </c>
      <c r="X139" s="30"/>
      <c r="Y139" s="2"/>
      <c r="Z139" s="44">
        <f t="shared" si="49"/>
        <v>0</v>
      </c>
      <c r="AA139" s="30">
        <f t="shared" si="50"/>
        <v>20</v>
      </c>
      <c r="AB139" s="48"/>
      <c r="AC139" s="48"/>
    </row>
    <row r="140" spans="1:29" x14ac:dyDescent="0.25">
      <c r="A140" s="5" t="s">
        <v>84</v>
      </c>
      <c r="B140" s="19" t="s">
        <v>50</v>
      </c>
      <c r="C140" s="21" t="s">
        <v>54</v>
      </c>
      <c r="D140" s="69">
        <v>24</v>
      </c>
      <c r="E140" s="8">
        <v>12</v>
      </c>
      <c r="F140" s="65" t="s">
        <v>17</v>
      </c>
      <c r="G140" s="25">
        <v>8.8966759999999994</v>
      </c>
      <c r="H140" s="26">
        <f t="shared" si="43"/>
        <v>213.52022399999998</v>
      </c>
      <c r="I140" s="30"/>
      <c r="J140" s="2"/>
      <c r="K140" s="44">
        <f t="shared" si="44"/>
        <v>0</v>
      </c>
      <c r="L140" s="30"/>
      <c r="M140" s="2"/>
      <c r="N140" s="44">
        <f t="shared" si="45"/>
        <v>0</v>
      </c>
      <c r="O140" s="81"/>
      <c r="P140" s="2"/>
      <c r="Q140" s="44">
        <f t="shared" si="46"/>
        <v>0</v>
      </c>
      <c r="R140" s="30"/>
      <c r="S140" s="2"/>
      <c r="T140" s="44">
        <f t="shared" si="51"/>
        <v>0</v>
      </c>
      <c r="U140" s="30"/>
      <c r="V140" s="2"/>
      <c r="W140" s="44">
        <f t="shared" si="48"/>
        <v>0</v>
      </c>
      <c r="X140" s="30"/>
      <c r="Y140" s="2"/>
      <c r="Z140" s="44">
        <f t="shared" si="49"/>
        <v>0</v>
      </c>
      <c r="AA140" s="30">
        <f t="shared" si="50"/>
        <v>24</v>
      </c>
      <c r="AB140" s="48"/>
      <c r="AC140" s="48"/>
    </row>
    <row r="141" spans="1:29" x14ac:dyDescent="0.25">
      <c r="A141" s="5" t="s">
        <v>85</v>
      </c>
      <c r="B141" s="19" t="s">
        <v>51</v>
      </c>
      <c r="C141" s="21" t="s">
        <v>54</v>
      </c>
      <c r="D141" s="69">
        <v>24</v>
      </c>
      <c r="E141" s="8">
        <v>12</v>
      </c>
      <c r="F141" s="65" t="s">
        <v>17</v>
      </c>
      <c r="G141" s="25">
        <v>11.120844999999999</v>
      </c>
      <c r="H141" s="26">
        <f t="shared" si="43"/>
        <v>266.90027999999995</v>
      </c>
      <c r="I141" s="30">
        <v>2</v>
      </c>
      <c r="J141" s="2"/>
      <c r="K141" s="44">
        <f t="shared" si="44"/>
        <v>22.241689999999998</v>
      </c>
      <c r="L141" s="30"/>
      <c r="M141" s="2"/>
      <c r="N141" s="44">
        <f t="shared" si="45"/>
        <v>0</v>
      </c>
      <c r="O141" s="81"/>
      <c r="P141" s="2"/>
      <c r="Q141" s="44">
        <f t="shared" si="46"/>
        <v>0</v>
      </c>
      <c r="R141" s="30"/>
      <c r="S141" s="2"/>
      <c r="T141" s="44">
        <f t="shared" si="51"/>
        <v>0</v>
      </c>
      <c r="U141" s="30"/>
      <c r="V141" s="2"/>
      <c r="W141" s="44">
        <f t="shared" si="48"/>
        <v>0</v>
      </c>
      <c r="X141" s="30"/>
      <c r="Y141" s="2"/>
      <c r="Z141" s="44">
        <f t="shared" si="49"/>
        <v>0</v>
      </c>
      <c r="AA141" s="30">
        <f t="shared" si="50"/>
        <v>22</v>
      </c>
      <c r="AB141" s="48"/>
      <c r="AC141" s="48"/>
    </row>
    <row r="142" spans="1:29" x14ac:dyDescent="0.25">
      <c r="A142" s="5" t="s">
        <v>86</v>
      </c>
      <c r="B142" s="19" t="s">
        <v>52</v>
      </c>
      <c r="C142" s="21" t="s">
        <v>54</v>
      </c>
      <c r="D142" s="69">
        <v>24</v>
      </c>
      <c r="E142" s="8">
        <v>12</v>
      </c>
      <c r="F142" s="65" t="s">
        <v>17</v>
      </c>
      <c r="G142" s="25">
        <v>11.120844999999999</v>
      </c>
      <c r="H142" s="26">
        <f t="shared" si="43"/>
        <v>266.90027999999995</v>
      </c>
      <c r="I142" s="30"/>
      <c r="J142" s="2"/>
      <c r="K142" s="44">
        <f t="shared" si="44"/>
        <v>0</v>
      </c>
      <c r="L142" s="30"/>
      <c r="M142" s="2"/>
      <c r="N142" s="44">
        <f t="shared" si="45"/>
        <v>0</v>
      </c>
      <c r="O142" s="81"/>
      <c r="P142" s="2"/>
      <c r="Q142" s="44">
        <f t="shared" si="46"/>
        <v>0</v>
      </c>
      <c r="R142" s="30"/>
      <c r="S142" s="2"/>
      <c r="T142" s="44">
        <f t="shared" si="51"/>
        <v>0</v>
      </c>
      <c r="U142" s="30"/>
      <c r="V142" s="2"/>
      <c r="W142" s="44">
        <f t="shared" si="48"/>
        <v>0</v>
      </c>
      <c r="X142" s="30"/>
      <c r="Y142" s="2"/>
      <c r="Z142" s="44">
        <f t="shared" si="49"/>
        <v>0</v>
      </c>
      <c r="AA142" s="30">
        <f t="shared" si="50"/>
        <v>24</v>
      </c>
      <c r="AB142" s="48"/>
      <c r="AC142" s="48"/>
    </row>
    <row r="143" spans="1:29" x14ac:dyDescent="0.25">
      <c r="A143" s="5" t="s">
        <v>87</v>
      </c>
      <c r="B143" s="19" t="s">
        <v>53</v>
      </c>
      <c r="C143" s="21" t="s">
        <v>54</v>
      </c>
      <c r="D143" s="69">
        <v>24</v>
      </c>
      <c r="E143" s="8">
        <v>12</v>
      </c>
      <c r="F143" s="65" t="s">
        <v>17</v>
      </c>
      <c r="G143" s="25">
        <v>16.681267500000001</v>
      </c>
      <c r="H143" s="26">
        <f t="shared" si="43"/>
        <v>400.35041999999999</v>
      </c>
      <c r="I143" s="30"/>
      <c r="J143" s="2"/>
      <c r="K143" s="44">
        <f t="shared" si="44"/>
        <v>0</v>
      </c>
      <c r="L143" s="30"/>
      <c r="M143" s="2"/>
      <c r="N143" s="44">
        <f t="shared" si="45"/>
        <v>0</v>
      </c>
      <c r="O143" s="81"/>
      <c r="P143" s="2"/>
      <c r="Q143" s="44">
        <f t="shared" si="46"/>
        <v>0</v>
      </c>
      <c r="R143" s="30"/>
      <c r="S143" s="2"/>
      <c r="T143" s="44">
        <f t="shared" si="51"/>
        <v>0</v>
      </c>
      <c r="U143" s="30"/>
      <c r="V143" s="2"/>
      <c r="W143" s="44">
        <f t="shared" si="48"/>
        <v>0</v>
      </c>
      <c r="X143" s="30"/>
      <c r="Y143" s="2"/>
      <c r="Z143" s="44">
        <f t="shared" si="49"/>
        <v>0</v>
      </c>
      <c r="AA143" s="30">
        <f t="shared" si="50"/>
        <v>24</v>
      </c>
      <c r="AB143" s="48"/>
      <c r="AC143" s="48"/>
    </row>
    <row r="144" spans="1:29" x14ac:dyDescent="0.25">
      <c r="A144" s="5" t="s">
        <v>88</v>
      </c>
      <c r="B144" s="19" t="s">
        <v>167</v>
      </c>
      <c r="C144" s="21" t="s">
        <v>54</v>
      </c>
      <c r="D144" s="69">
        <v>24</v>
      </c>
      <c r="E144" s="8">
        <v>12</v>
      </c>
      <c r="F144" s="65" t="s">
        <v>17</v>
      </c>
      <c r="G144" s="25">
        <v>16.681267500000001</v>
      </c>
      <c r="H144" s="26">
        <f t="shared" si="43"/>
        <v>400.35041999999999</v>
      </c>
      <c r="I144" s="30"/>
      <c r="J144" s="2"/>
      <c r="K144" s="44">
        <f t="shared" si="44"/>
        <v>0</v>
      </c>
      <c r="L144" s="30"/>
      <c r="M144" s="2"/>
      <c r="N144" s="44">
        <f t="shared" si="45"/>
        <v>0</v>
      </c>
      <c r="O144" s="81"/>
      <c r="P144" s="2"/>
      <c r="Q144" s="44">
        <f t="shared" si="46"/>
        <v>0</v>
      </c>
      <c r="R144" s="30"/>
      <c r="S144" s="2"/>
      <c r="T144" s="44">
        <f t="shared" si="51"/>
        <v>0</v>
      </c>
      <c r="U144" s="30"/>
      <c r="V144" s="2"/>
      <c r="W144" s="44">
        <f t="shared" si="48"/>
        <v>0</v>
      </c>
      <c r="X144" s="30"/>
      <c r="Y144" s="2"/>
      <c r="Z144" s="44">
        <f t="shared" si="49"/>
        <v>0</v>
      </c>
      <c r="AA144" s="30">
        <f t="shared" si="50"/>
        <v>24</v>
      </c>
      <c r="AB144" s="48"/>
      <c r="AC144" s="48"/>
    </row>
    <row r="145" spans="1:29" x14ac:dyDescent="0.25">
      <c r="A145" s="5" t="s">
        <v>89</v>
      </c>
      <c r="B145" s="19" t="s">
        <v>168</v>
      </c>
      <c r="C145" s="21" t="s">
        <v>54</v>
      </c>
      <c r="D145" s="69">
        <v>24</v>
      </c>
      <c r="E145" s="8">
        <v>12</v>
      </c>
      <c r="F145" s="65" t="s">
        <v>17</v>
      </c>
      <c r="G145" s="25">
        <v>77.845915000000005</v>
      </c>
      <c r="H145" s="26">
        <f t="shared" si="43"/>
        <v>1868.3019600000002</v>
      </c>
      <c r="I145" s="30">
        <v>1</v>
      </c>
      <c r="J145" s="2"/>
      <c r="K145" s="44">
        <f t="shared" si="44"/>
        <v>77.845915000000005</v>
      </c>
      <c r="L145" s="30">
        <v>2</v>
      </c>
      <c r="M145" s="2"/>
      <c r="N145" s="44">
        <f t="shared" si="45"/>
        <v>155.69183000000001</v>
      </c>
      <c r="O145" s="81"/>
      <c r="P145" s="2"/>
      <c r="Q145" s="44">
        <f t="shared" si="46"/>
        <v>0</v>
      </c>
      <c r="R145" s="30"/>
      <c r="S145" s="2"/>
      <c r="T145" s="44">
        <f t="shared" si="51"/>
        <v>0</v>
      </c>
      <c r="U145" s="30"/>
      <c r="V145" s="2"/>
      <c r="W145" s="44">
        <f t="shared" si="48"/>
        <v>0</v>
      </c>
      <c r="X145" s="30"/>
      <c r="Y145" s="2"/>
      <c r="Z145" s="44">
        <f t="shared" si="49"/>
        <v>0</v>
      </c>
      <c r="AA145" s="30">
        <f t="shared" si="50"/>
        <v>21</v>
      </c>
      <c r="AB145" s="48"/>
      <c r="AC145" s="48"/>
    </row>
    <row r="146" spans="1:29" ht="28.5" x14ac:dyDescent="0.25">
      <c r="A146" s="5" t="s">
        <v>90</v>
      </c>
      <c r="B146" s="19" t="s">
        <v>169</v>
      </c>
      <c r="C146" s="21" t="s">
        <v>54</v>
      </c>
      <c r="D146" s="69">
        <v>24</v>
      </c>
      <c r="E146" s="8">
        <v>12</v>
      </c>
      <c r="F146" s="65" t="s">
        <v>17</v>
      </c>
      <c r="G146" s="25">
        <v>33.362535000000001</v>
      </c>
      <c r="H146" s="26">
        <f>SUM(G146*D146)</f>
        <v>800.70083999999997</v>
      </c>
      <c r="I146" s="30"/>
      <c r="J146" s="2"/>
      <c r="K146" s="44">
        <f>SUM(I146*G146)</f>
        <v>0</v>
      </c>
      <c r="L146" s="30"/>
      <c r="M146" s="2"/>
      <c r="N146" s="44">
        <f>SUM(L146*G146)</f>
        <v>0</v>
      </c>
      <c r="O146" s="81"/>
      <c r="P146" s="2"/>
      <c r="Q146" s="44">
        <f>SUM(O146*G146)</f>
        <v>0</v>
      </c>
      <c r="R146" s="30"/>
      <c r="S146" s="2"/>
      <c r="T146" s="44">
        <f>SUM(R146*G146)</f>
        <v>0</v>
      </c>
      <c r="U146" s="30"/>
      <c r="V146" s="2"/>
      <c r="W146" s="44">
        <f>SUM(U146*G146)</f>
        <v>0</v>
      </c>
      <c r="X146" s="30"/>
      <c r="Y146" s="2"/>
      <c r="Z146" s="44">
        <f>SUM(X146*G146)</f>
        <v>0</v>
      </c>
      <c r="AA146" s="30">
        <f t="shared" si="50"/>
        <v>24</v>
      </c>
      <c r="AB146" s="48"/>
      <c r="AC146" s="48"/>
    </row>
    <row r="147" spans="1:29" x14ac:dyDescent="0.25">
      <c r="A147" s="113" t="s">
        <v>18</v>
      </c>
      <c r="B147" s="114"/>
      <c r="C147" s="114"/>
      <c r="D147" s="114"/>
      <c r="E147" s="114"/>
      <c r="F147" s="114"/>
      <c r="G147" s="123"/>
      <c r="H147" s="13">
        <f>SUM(H131:H146)</f>
        <v>28180.132263240001</v>
      </c>
      <c r="I147" s="60">
        <f>SUM(I131:I146)</f>
        <v>10</v>
      </c>
      <c r="J147" s="14"/>
      <c r="K147" s="13">
        <f>SUM(K131:K146)</f>
        <v>595.69918326999993</v>
      </c>
      <c r="L147" s="60">
        <f>SUM(L131:L146)</f>
        <v>6</v>
      </c>
      <c r="M147" s="14"/>
      <c r="N147" s="13">
        <f>SUM(N131:N146)</f>
        <v>511.55886999999996</v>
      </c>
      <c r="O147" s="82">
        <f>SUM(O131:O146)</f>
        <v>3</v>
      </c>
      <c r="P147" s="14"/>
      <c r="Q147" s="13">
        <f>SUM(Q131:Q146)</f>
        <v>687.07916663499998</v>
      </c>
      <c r="R147" s="60">
        <f>SUM(R131:R146)</f>
        <v>0</v>
      </c>
      <c r="S147" s="14"/>
      <c r="T147" s="13">
        <f>SUM(T131:T146)</f>
        <v>0</v>
      </c>
      <c r="U147" s="60">
        <f>SUM(U131:U146)</f>
        <v>0</v>
      </c>
      <c r="V147" s="14"/>
      <c r="W147" s="13">
        <f>SUM(W131:W146)</f>
        <v>0</v>
      </c>
      <c r="X147" s="60">
        <f>SUM(X131:X146)</f>
        <v>0</v>
      </c>
      <c r="Y147" s="14"/>
      <c r="Z147" s="13">
        <f>SUM(Z131:Z146)</f>
        <v>0</v>
      </c>
      <c r="AA147" s="13">
        <f>SUM(H147-K147-N147-Q147-T147-W147-Z147)</f>
        <v>26385.795043334998</v>
      </c>
      <c r="AB147" s="48"/>
      <c r="AC147" s="48"/>
    </row>
    <row r="148" spans="1:29" s="73" customFormat="1" ht="31.5" customHeight="1" x14ac:dyDescent="0.25">
      <c r="A148" s="88"/>
      <c r="B148" s="89"/>
      <c r="C148" s="89"/>
      <c r="D148" s="89"/>
      <c r="E148" s="89"/>
      <c r="F148" s="89"/>
      <c r="G148" s="89"/>
      <c r="H148" s="90"/>
      <c r="I148" s="97" t="s">
        <v>19</v>
      </c>
      <c r="J148" s="97"/>
      <c r="K148" s="97"/>
      <c r="L148" s="97" t="s">
        <v>19</v>
      </c>
      <c r="M148" s="97"/>
      <c r="N148" s="97"/>
      <c r="O148" s="97" t="s">
        <v>19</v>
      </c>
      <c r="P148" s="97"/>
      <c r="Q148" s="97"/>
      <c r="R148" s="97" t="s">
        <v>135</v>
      </c>
      <c r="S148" s="97"/>
      <c r="T148" s="97"/>
      <c r="U148" s="97" t="s">
        <v>19</v>
      </c>
      <c r="V148" s="97"/>
      <c r="W148" s="97"/>
      <c r="X148" s="97" t="s">
        <v>141</v>
      </c>
      <c r="Y148" s="97"/>
      <c r="Z148" s="97"/>
      <c r="AA148" s="56"/>
    </row>
    <row r="149" spans="1:29" s="73" customFormat="1" ht="22.5" customHeight="1" x14ac:dyDescent="0.25">
      <c r="A149" s="112" t="s">
        <v>191</v>
      </c>
      <c r="B149" s="112"/>
      <c r="C149" s="112"/>
      <c r="D149" s="112"/>
      <c r="E149" s="112"/>
      <c r="F149" s="112"/>
      <c r="G149" s="112"/>
      <c r="H149" s="112"/>
      <c r="I149" s="97" t="s">
        <v>177</v>
      </c>
      <c r="J149" s="97"/>
      <c r="K149" s="97"/>
      <c r="L149" s="97" t="s">
        <v>172</v>
      </c>
      <c r="M149" s="97"/>
      <c r="N149" s="97"/>
      <c r="O149" s="97" t="s">
        <v>171</v>
      </c>
      <c r="P149" s="97"/>
      <c r="Q149" s="97"/>
      <c r="R149" s="97" t="s">
        <v>178</v>
      </c>
      <c r="S149" s="97"/>
      <c r="T149" s="97"/>
      <c r="U149" s="97" t="s">
        <v>175</v>
      </c>
      <c r="V149" s="97"/>
      <c r="W149" s="97"/>
      <c r="X149" s="97" t="s">
        <v>174</v>
      </c>
      <c r="Y149" s="97"/>
      <c r="Z149" s="97"/>
      <c r="AA149" s="1"/>
      <c r="AB149" s="71"/>
      <c r="AC149" s="72"/>
    </row>
    <row r="150" spans="1:29" s="73" customFormat="1" ht="52.5" customHeight="1" x14ac:dyDescent="0.25">
      <c r="A150" s="67"/>
      <c r="B150" s="67" t="s">
        <v>56</v>
      </c>
      <c r="C150" s="67" t="s">
        <v>55</v>
      </c>
      <c r="D150" s="67" t="s">
        <v>57</v>
      </c>
      <c r="E150" s="17" t="s">
        <v>23</v>
      </c>
      <c r="F150" s="67" t="s">
        <v>3</v>
      </c>
      <c r="G150" s="67" t="s">
        <v>5</v>
      </c>
      <c r="H150" s="67" t="s">
        <v>4</v>
      </c>
      <c r="I150" s="1" t="s">
        <v>20</v>
      </c>
      <c r="J150" s="1"/>
      <c r="K150" s="1" t="s">
        <v>124</v>
      </c>
      <c r="L150" s="1" t="s">
        <v>20</v>
      </c>
      <c r="M150" s="1"/>
      <c r="N150" s="1" t="s">
        <v>124</v>
      </c>
      <c r="O150" s="1" t="s">
        <v>20</v>
      </c>
      <c r="P150" s="1"/>
      <c r="Q150" s="1" t="s">
        <v>124</v>
      </c>
      <c r="R150" s="59" t="s">
        <v>20</v>
      </c>
      <c r="S150" s="1"/>
      <c r="T150" s="1" t="s">
        <v>124</v>
      </c>
      <c r="U150" s="1" t="s">
        <v>20</v>
      </c>
      <c r="V150" s="1"/>
      <c r="W150" s="1" t="s">
        <v>124</v>
      </c>
      <c r="X150" s="1" t="s">
        <v>20</v>
      </c>
      <c r="Y150" s="1"/>
      <c r="Z150" s="1" t="s">
        <v>124</v>
      </c>
      <c r="AA150" s="1" t="s">
        <v>123</v>
      </c>
      <c r="AB150" s="71"/>
      <c r="AC150" s="72"/>
    </row>
    <row r="151" spans="1:29" x14ac:dyDescent="0.25">
      <c r="A151" s="5" t="s">
        <v>91</v>
      </c>
      <c r="B151" s="19" t="s">
        <v>41</v>
      </c>
      <c r="C151" s="21" t="s">
        <v>74</v>
      </c>
      <c r="D151" s="78">
        <v>2</v>
      </c>
      <c r="E151" s="8">
        <v>12</v>
      </c>
      <c r="F151" s="22" t="s">
        <v>17</v>
      </c>
      <c r="G151" s="25">
        <v>11.120844999999999</v>
      </c>
      <c r="H151" s="27">
        <f>SUM(G151*D151)</f>
        <v>22.241689999999998</v>
      </c>
      <c r="I151" s="30"/>
      <c r="J151" s="3"/>
      <c r="K151" s="44">
        <f>SUM(I151*G151)</f>
        <v>0</v>
      </c>
      <c r="L151" s="30"/>
      <c r="M151" s="3"/>
      <c r="N151" s="44">
        <f>SUM(L151*G151)</f>
        <v>0</v>
      </c>
      <c r="O151" s="81"/>
      <c r="P151" s="3"/>
      <c r="Q151" s="44">
        <f>SUM(O151*G151)</f>
        <v>0</v>
      </c>
      <c r="R151" s="30"/>
      <c r="S151" s="3"/>
      <c r="T151" s="44">
        <f>SUM(R151*G151)</f>
        <v>0</v>
      </c>
      <c r="U151" s="30"/>
      <c r="V151" s="3"/>
      <c r="W151" s="44">
        <f>SUM(U151*G151)</f>
        <v>0</v>
      </c>
      <c r="X151" s="30"/>
      <c r="Y151" s="3"/>
      <c r="Z151" s="44">
        <f>SUM(X151*G151)</f>
        <v>0</v>
      </c>
      <c r="AA151" s="30">
        <f>SUM(D151-I151-L151-O151-R151-U151-Y151)</f>
        <v>2</v>
      </c>
      <c r="AB151" s="49"/>
      <c r="AC151" s="48"/>
    </row>
    <row r="152" spans="1:29" x14ac:dyDescent="0.25">
      <c r="A152" s="5" t="s">
        <v>92</v>
      </c>
      <c r="B152" s="19" t="s">
        <v>42</v>
      </c>
      <c r="C152" s="21" t="s">
        <v>74</v>
      </c>
      <c r="D152" s="78">
        <v>2</v>
      </c>
      <c r="E152" s="8">
        <v>12</v>
      </c>
      <c r="F152" s="68" t="s">
        <v>17</v>
      </c>
      <c r="G152" s="25">
        <v>22.241689999999998</v>
      </c>
      <c r="H152" s="27">
        <f t="shared" ref="H152:H165" si="52">SUM(G152*D152)</f>
        <v>44.483379999999997</v>
      </c>
      <c r="I152" s="30"/>
      <c r="J152" s="2"/>
      <c r="K152" s="44">
        <f t="shared" ref="K152:K165" si="53">SUM(I152*G152)</f>
        <v>0</v>
      </c>
      <c r="L152" s="30"/>
      <c r="M152" s="2"/>
      <c r="N152" s="44">
        <f t="shared" ref="N152:N165" si="54">SUM(L152*G152)</f>
        <v>0</v>
      </c>
      <c r="O152" s="81"/>
      <c r="P152" s="2"/>
      <c r="Q152" s="44">
        <f t="shared" ref="Q152:Q165" si="55">SUM(O152*G152)</f>
        <v>0</v>
      </c>
      <c r="R152" s="30"/>
      <c r="S152" s="2"/>
      <c r="T152" s="44">
        <f t="shared" ref="T152:T156" si="56">SUM(R152*G152)</f>
        <v>0</v>
      </c>
      <c r="U152" s="30"/>
      <c r="V152" s="2"/>
      <c r="W152" s="44">
        <f t="shared" ref="W152:W165" si="57">SUM(U152*G152)</f>
        <v>0</v>
      </c>
      <c r="X152" s="30"/>
      <c r="Y152" s="2"/>
      <c r="Z152" s="44">
        <f t="shared" ref="Z152:Z165" si="58">SUM(X152*G152)</f>
        <v>0</v>
      </c>
      <c r="AA152" s="30">
        <f t="shared" ref="AA152:AA166" si="59">SUM(D152-I152-L152-O152-R152-U152-Y152)</f>
        <v>2</v>
      </c>
      <c r="AB152" s="48"/>
      <c r="AC152" s="48"/>
    </row>
    <row r="153" spans="1:29" x14ac:dyDescent="0.25">
      <c r="A153" s="5" t="s">
        <v>93</v>
      </c>
      <c r="B153" s="19" t="s">
        <v>43</v>
      </c>
      <c r="C153" s="21" t="s">
        <v>74</v>
      </c>
      <c r="D153" s="78">
        <v>2</v>
      </c>
      <c r="E153" s="8">
        <v>12</v>
      </c>
      <c r="F153" s="68" t="s">
        <v>17</v>
      </c>
      <c r="G153" s="25">
        <v>22.241689999999998</v>
      </c>
      <c r="H153" s="27">
        <f t="shared" si="52"/>
        <v>44.483379999999997</v>
      </c>
      <c r="I153" s="30"/>
      <c r="J153" s="2"/>
      <c r="K153" s="44">
        <f t="shared" si="53"/>
        <v>0</v>
      </c>
      <c r="L153" s="30"/>
      <c r="M153" s="2"/>
      <c r="N153" s="44">
        <f t="shared" si="54"/>
        <v>0</v>
      </c>
      <c r="O153" s="81"/>
      <c r="P153" s="2"/>
      <c r="Q153" s="44">
        <f t="shared" si="55"/>
        <v>0</v>
      </c>
      <c r="R153" s="30"/>
      <c r="S153" s="2"/>
      <c r="T153" s="44">
        <f t="shared" si="56"/>
        <v>0</v>
      </c>
      <c r="U153" s="30"/>
      <c r="V153" s="2"/>
      <c r="W153" s="44">
        <f t="shared" si="57"/>
        <v>0</v>
      </c>
      <c r="X153" s="30"/>
      <c r="Y153" s="2"/>
      <c r="Z153" s="44">
        <f t="shared" si="58"/>
        <v>0</v>
      </c>
      <c r="AA153" s="30">
        <f t="shared" si="59"/>
        <v>2</v>
      </c>
      <c r="AB153" s="48"/>
      <c r="AC153" s="48"/>
    </row>
    <row r="154" spans="1:29" x14ac:dyDescent="0.25">
      <c r="A154" s="5" t="s">
        <v>94</v>
      </c>
      <c r="B154" s="19" t="s">
        <v>44</v>
      </c>
      <c r="C154" s="21" t="s">
        <v>74</v>
      </c>
      <c r="D154" s="78">
        <v>2</v>
      </c>
      <c r="E154" s="8">
        <v>12</v>
      </c>
      <c r="F154" s="68" t="s">
        <v>17</v>
      </c>
      <c r="G154" s="25">
        <v>556.04224999999997</v>
      </c>
      <c r="H154" s="27">
        <f t="shared" si="52"/>
        <v>1112.0844999999999</v>
      </c>
      <c r="I154" s="30"/>
      <c r="J154" s="2"/>
      <c r="K154" s="44">
        <f t="shared" si="53"/>
        <v>0</v>
      </c>
      <c r="L154" s="30"/>
      <c r="M154" s="2"/>
      <c r="N154" s="44">
        <f t="shared" si="54"/>
        <v>0</v>
      </c>
      <c r="O154" s="81"/>
      <c r="P154" s="2"/>
      <c r="Q154" s="44">
        <f t="shared" si="55"/>
        <v>0</v>
      </c>
      <c r="R154" s="30"/>
      <c r="S154" s="2"/>
      <c r="T154" s="44">
        <f t="shared" si="56"/>
        <v>0</v>
      </c>
      <c r="U154" s="30"/>
      <c r="V154" s="2"/>
      <c r="W154" s="44">
        <f t="shared" si="57"/>
        <v>0</v>
      </c>
      <c r="X154" s="30"/>
      <c r="Y154" s="2"/>
      <c r="Z154" s="44">
        <f t="shared" si="58"/>
        <v>0</v>
      </c>
      <c r="AA154" s="30">
        <f t="shared" si="59"/>
        <v>2</v>
      </c>
      <c r="AB154" s="48"/>
      <c r="AC154" s="48"/>
    </row>
    <row r="155" spans="1:29" x14ac:dyDescent="0.25">
      <c r="A155" s="5" t="s">
        <v>95</v>
      </c>
      <c r="B155" s="19" t="s">
        <v>45</v>
      </c>
      <c r="C155" s="21" t="s">
        <v>74</v>
      </c>
      <c r="D155" s="78">
        <v>2</v>
      </c>
      <c r="E155" s="8">
        <v>12</v>
      </c>
      <c r="F155" s="68" t="s">
        <v>17</v>
      </c>
      <c r="G155" s="25">
        <v>111.20845</v>
      </c>
      <c r="H155" s="27">
        <f t="shared" si="52"/>
        <v>222.4169</v>
      </c>
      <c r="I155" s="30"/>
      <c r="J155" s="2"/>
      <c r="K155" s="44">
        <f t="shared" si="53"/>
        <v>0</v>
      </c>
      <c r="L155" s="30"/>
      <c r="M155" s="2"/>
      <c r="N155" s="44">
        <f t="shared" si="54"/>
        <v>0</v>
      </c>
      <c r="O155" s="81"/>
      <c r="P155" s="2"/>
      <c r="Q155" s="44">
        <f t="shared" si="55"/>
        <v>0</v>
      </c>
      <c r="R155" s="30"/>
      <c r="S155" s="2"/>
      <c r="T155" s="44">
        <f t="shared" si="56"/>
        <v>0</v>
      </c>
      <c r="U155" s="30"/>
      <c r="V155" s="2"/>
      <c r="W155" s="44">
        <f t="shared" si="57"/>
        <v>0</v>
      </c>
      <c r="X155" s="30"/>
      <c r="Y155" s="2"/>
      <c r="Z155" s="44">
        <f t="shared" si="58"/>
        <v>0</v>
      </c>
      <c r="AA155" s="30">
        <f t="shared" si="59"/>
        <v>2</v>
      </c>
      <c r="AB155" s="48"/>
      <c r="AC155" s="48"/>
    </row>
    <row r="156" spans="1:29" x14ac:dyDescent="0.25">
      <c r="A156" s="5" t="s">
        <v>96</v>
      </c>
      <c r="B156" s="19" t="s">
        <v>46</v>
      </c>
      <c r="C156" s="21" t="s">
        <v>74</v>
      </c>
      <c r="D156" s="78">
        <v>2</v>
      </c>
      <c r="E156" s="8">
        <v>12</v>
      </c>
      <c r="F156" s="68" t="s">
        <v>17</v>
      </c>
      <c r="G156" s="25">
        <v>111.20845</v>
      </c>
      <c r="H156" s="27">
        <f t="shared" si="52"/>
        <v>222.4169</v>
      </c>
      <c r="I156" s="30"/>
      <c r="J156" s="2"/>
      <c r="K156" s="44">
        <f t="shared" si="53"/>
        <v>0</v>
      </c>
      <c r="L156" s="30"/>
      <c r="M156" s="2"/>
      <c r="N156" s="44">
        <f t="shared" si="54"/>
        <v>0</v>
      </c>
      <c r="O156" s="81"/>
      <c r="P156" s="2"/>
      <c r="Q156" s="44">
        <f t="shared" si="55"/>
        <v>0</v>
      </c>
      <c r="R156" s="30"/>
      <c r="S156" s="2"/>
      <c r="T156" s="44">
        <f t="shared" si="56"/>
        <v>0</v>
      </c>
      <c r="U156" s="30"/>
      <c r="V156" s="2"/>
      <c r="W156" s="44">
        <f t="shared" si="57"/>
        <v>0</v>
      </c>
      <c r="X156" s="30"/>
      <c r="Y156" s="2"/>
      <c r="Z156" s="44">
        <f t="shared" si="58"/>
        <v>0</v>
      </c>
      <c r="AA156" s="30">
        <f t="shared" si="59"/>
        <v>2</v>
      </c>
      <c r="AB156" s="48"/>
      <c r="AC156" s="48"/>
    </row>
    <row r="157" spans="1:29" x14ac:dyDescent="0.25">
      <c r="A157" s="5" t="s">
        <v>97</v>
      </c>
      <c r="B157" s="19" t="s">
        <v>47</v>
      </c>
      <c r="C157" s="21" t="s">
        <v>74</v>
      </c>
      <c r="D157" s="78">
        <v>2</v>
      </c>
      <c r="E157" s="8">
        <v>12</v>
      </c>
      <c r="F157" s="68" t="s">
        <v>17</v>
      </c>
      <c r="G157" s="25">
        <v>111.20845</v>
      </c>
      <c r="H157" s="27">
        <f t="shared" si="52"/>
        <v>222.4169</v>
      </c>
      <c r="I157" s="30"/>
      <c r="J157" s="2"/>
      <c r="K157" s="44">
        <f t="shared" si="53"/>
        <v>0</v>
      </c>
      <c r="L157" s="30"/>
      <c r="M157" s="2"/>
      <c r="N157" s="44">
        <f t="shared" si="54"/>
        <v>0</v>
      </c>
      <c r="O157" s="81"/>
      <c r="P157" s="2"/>
      <c r="Q157" s="44">
        <f t="shared" si="55"/>
        <v>0</v>
      </c>
      <c r="R157" s="30"/>
      <c r="S157" s="2"/>
      <c r="T157" s="44">
        <f>SUM(R157*G157)</f>
        <v>0</v>
      </c>
      <c r="U157" s="30"/>
      <c r="V157" s="2"/>
      <c r="W157" s="44">
        <f t="shared" si="57"/>
        <v>0</v>
      </c>
      <c r="X157" s="30"/>
      <c r="Y157" s="2"/>
      <c r="Z157" s="44">
        <f t="shared" si="58"/>
        <v>0</v>
      </c>
      <c r="AA157" s="30">
        <f t="shared" si="59"/>
        <v>2</v>
      </c>
      <c r="AB157" s="48"/>
      <c r="AC157" s="48"/>
    </row>
    <row r="158" spans="1:29" x14ac:dyDescent="0.25">
      <c r="A158" s="5" t="s">
        <v>98</v>
      </c>
      <c r="B158" s="19" t="s">
        <v>48</v>
      </c>
      <c r="C158" s="21" t="s">
        <v>74</v>
      </c>
      <c r="D158" s="78">
        <v>2</v>
      </c>
      <c r="E158" s="8">
        <v>12</v>
      </c>
      <c r="F158" s="68" t="s">
        <v>17</v>
      </c>
      <c r="G158" s="25">
        <v>88.966759999999994</v>
      </c>
      <c r="H158" s="27">
        <f t="shared" si="52"/>
        <v>177.93351999999999</v>
      </c>
      <c r="I158" s="30"/>
      <c r="J158" s="2"/>
      <c r="K158" s="44">
        <f t="shared" si="53"/>
        <v>0</v>
      </c>
      <c r="L158" s="30"/>
      <c r="M158" s="2"/>
      <c r="N158" s="44">
        <f t="shared" si="54"/>
        <v>0</v>
      </c>
      <c r="O158" s="81"/>
      <c r="P158" s="2"/>
      <c r="Q158" s="44">
        <f t="shared" si="55"/>
        <v>0</v>
      </c>
      <c r="R158" s="30"/>
      <c r="S158" s="2"/>
      <c r="T158" s="44">
        <f t="shared" ref="T158:T165" si="60">SUM(R158*G158)</f>
        <v>0</v>
      </c>
      <c r="U158" s="30"/>
      <c r="V158" s="2"/>
      <c r="W158" s="44">
        <f t="shared" si="57"/>
        <v>0</v>
      </c>
      <c r="X158" s="30"/>
      <c r="Y158" s="2"/>
      <c r="Z158" s="44">
        <f t="shared" si="58"/>
        <v>0</v>
      </c>
      <c r="AA158" s="30">
        <f t="shared" si="59"/>
        <v>2</v>
      </c>
      <c r="AB158" s="48"/>
      <c r="AC158" s="48"/>
    </row>
    <row r="159" spans="1:29" x14ac:dyDescent="0.25">
      <c r="A159" s="5" t="s">
        <v>99</v>
      </c>
      <c r="B159" s="19" t="s">
        <v>49</v>
      </c>
      <c r="C159" s="21" t="s">
        <v>74</v>
      </c>
      <c r="D159" s="78">
        <v>2</v>
      </c>
      <c r="E159" s="8">
        <v>12</v>
      </c>
      <c r="F159" s="68" t="s">
        <v>17</v>
      </c>
      <c r="G159" s="25">
        <v>88.966759999999994</v>
      </c>
      <c r="H159" s="27">
        <f t="shared" si="52"/>
        <v>177.93351999999999</v>
      </c>
      <c r="I159" s="30"/>
      <c r="J159" s="2"/>
      <c r="K159" s="44">
        <f t="shared" si="53"/>
        <v>0</v>
      </c>
      <c r="L159" s="30"/>
      <c r="M159" s="2"/>
      <c r="N159" s="44">
        <f t="shared" si="54"/>
        <v>0</v>
      </c>
      <c r="O159" s="81"/>
      <c r="P159" s="2"/>
      <c r="Q159" s="44">
        <f t="shared" si="55"/>
        <v>0</v>
      </c>
      <c r="R159" s="30"/>
      <c r="S159" s="2"/>
      <c r="T159" s="44">
        <f t="shared" si="60"/>
        <v>0</v>
      </c>
      <c r="U159" s="30"/>
      <c r="V159" s="2"/>
      <c r="W159" s="44">
        <f t="shared" si="57"/>
        <v>0</v>
      </c>
      <c r="X159" s="30"/>
      <c r="Y159" s="2"/>
      <c r="Z159" s="44">
        <f t="shared" si="58"/>
        <v>0</v>
      </c>
      <c r="AA159" s="30">
        <f t="shared" si="59"/>
        <v>2</v>
      </c>
      <c r="AB159" s="48"/>
      <c r="AC159" s="48"/>
    </row>
    <row r="160" spans="1:29" x14ac:dyDescent="0.25">
      <c r="A160" s="5" t="s">
        <v>100</v>
      </c>
      <c r="B160" s="19" t="s">
        <v>50</v>
      </c>
      <c r="C160" s="21" t="s">
        <v>74</v>
      </c>
      <c r="D160" s="78">
        <v>2</v>
      </c>
      <c r="E160" s="8">
        <v>12</v>
      </c>
      <c r="F160" s="68" t="s">
        <v>17</v>
      </c>
      <c r="G160" s="25">
        <v>11.120844999999999</v>
      </c>
      <c r="H160" s="27">
        <f t="shared" si="52"/>
        <v>22.241689999999998</v>
      </c>
      <c r="I160" s="30"/>
      <c r="J160" s="2"/>
      <c r="K160" s="44">
        <f t="shared" si="53"/>
        <v>0</v>
      </c>
      <c r="L160" s="30"/>
      <c r="M160" s="2"/>
      <c r="N160" s="44">
        <f t="shared" si="54"/>
        <v>0</v>
      </c>
      <c r="O160" s="81"/>
      <c r="P160" s="2"/>
      <c r="Q160" s="44">
        <f t="shared" si="55"/>
        <v>0</v>
      </c>
      <c r="R160" s="30"/>
      <c r="S160" s="2"/>
      <c r="T160" s="44">
        <f t="shared" si="60"/>
        <v>0</v>
      </c>
      <c r="U160" s="30"/>
      <c r="V160" s="2"/>
      <c r="W160" s="44">
        <f t="shared" si="57"/>
        <v>0</v>
      </c>
      <c r="X160" s="30"/>
      <c r="Y160" s="2"/>
      <c r="Z160" s="44">
        <f t="shared" si="58"/>
        <v>0</v>
      </c>
      <c r="AA160" s="30">
        <f t="shared" si="59"/>
        <v>2</v>
      </c>
      <c r="AB160" s="48"/>
      <c r="AC160" s="48"/>
    </row>
    <row r="161" spans="1:29" x14ac:dyDescent="0.25">
      <c r="A161" s="5" t="s">
        <v>101</v>
      </c>
      <c r="B161" s="19" t="s">
        <v>51</v>
      </c>
      <c r="C161" s="21" t="s">
        <v>74</v>
      </c>
      <c r="D161" s="78">
        <v>2</v>
      </c>
      <c r="E161" s="8">
        <v>12</v>
      </c>
      <c r="F161" s="68" t="s">
        <v>17</v>
      </c>
      <c r="G161" s="25">
        <v>22.241689999999998</v>
      </c>
      <c r="H161" s="27">
        <f t="shared" si="52"/>
        <v>44.483379999999997</v>
      </c>
      <c r="I161" s="30"/>
      <c r="J161" s="2"/>
      <c r="K161" s="44">
        <f t="shared" si="53"/>
        <v>0</v>
      </c>
      <c r="L161" s="30"/>
      <c r="M161" s="2"/>
      <c r="N161" s="44">
        <f t="shared" si="54"/>
        <v>0</v>
      </c>
      <c r="O161" s="81"/>
      <c r="P161" s="2"/>
      <c r="Q161" s="44">
        <f t="shared" si="55"/>
        <v>0</v>
      </c>
      <c r="R161" s="30"/>
      <c r="S161" s="2"/>
      <c r="T161" s="44">
        <f t="shared" si="60"/>
        <v>0</v>
      </c>
      <c r="U161" s="30"/>
      <c r="V161" s="2"/>
      <c r="W161" s="44">
        <f t="shared" si="57"/>
        <v>0</v>
      </c>
      <c r="X161" s="30"/>
      <c r="Y161" s="2"/>
      <c r="Z161" s="44">
        <f t="shared" si="58"/>
        <v>0</v>
      </c>
      <c r="AA161" s="30">
        <f t="shared" si="59"/>
        <v>2</v>
      </c>
      <c r="AB161" s="48"/>
      <c r="AC161" s="48"/>
    </row>
    <row r="162" spans="1:29" x14ac:dyDescent="0.25">
      <c r="A162" s="5" t="s">
        <v>102</v>
      </c>
      <c r="B162" s="19" t="s">
        <v>52</v>
      </c>
      <c r="C162" s="21" t="s">
        <v>74</v>
      </c>
      <c r="D162" s="78">
        <v>2</v>
      </c>
      <c r="E162" s="8">
        <v>12</v>
      </c>
      <c r="F162" s="68" t="s">
        <v>17</v>
      </c>
      <c r="G162" s="25">
        <v>11.120844999999999</v>
      </c>
      <c r="H162" s="27">
        <f t="shared" si="52"/>
        <v>22.241689999999998</v>
      </c>
      <c r="I162" s="30"/>
      <c r="J162" s="2"/>
      <c r="K162" s="44">
        <f t="shared" si="53"/>
        <v>0</v>
      </c>
      <c r="L162" s="30"/>
      <c r="M162" s="2"/>
      <c r="N162" s="44">
        <f t="shared" si="54"/>
        <v>0</v>
      </c>
      <c r="O162" s="81"/>
      <c r="P162" s="2"/>
      <c r="Q162" s="44">
        <f t="shared" si="55"/>
        <v>0</v>
      </c>
      <c r="R162" s="30"/>
      <c r="S162" s="2"/>
      <c r="T162" s="44">
        <f t="shared" si="60"/>
        <v>0</v>
      </c>
      <c r="U162" s="30"/>
      <c r="V162" s="2"/>
      <c r="W162" s="44">
        <f t="shared" si="57"/>
        <v>0</v>
      </c>
      <c r="X162" s="30"/>
      <c r="Y162" s="2"/>
      <c r="Z162" s="44">
        <f t="shared" si="58"/>
        <v>0</v>
      </c>
      <c r="AA162" s="30">
        <f t="shared" si="59"/>
        <v>2</v>
      </c>
      <c r="AB162" s="48"/>
      <c r="AC162" s="48"/>
    </row>
    <row r="163" spans="1:29" x14ac:dyDescent="0.25">
      <c r="A163" s="5" t="s">
        <v>103</v>
      </c>
      <c r="B163" s="19" t="s">
        <v>53</v>
      </c>
      <c r="C163" s="21" t="s">
        <v>74</v>
      </c>
      <c r="D163" s="78">
        <v>2</v>
      </c>
      <c r="E163" s="8">
        <v>12</v>
      </c>
      <c r="F163" s="68" t="s">
        <v>17</v>
      </c>
      <c r="G163" s="25">
        <v>16.681267500000001</v>
      </c>
      <c r="H163" s="27">
        <f t="shared" si="52"/>
        <v>33.362535000000001</v>
      </c>
      <c r="I163" s="30"/>
      <c r="J163" s="2"/>
      <c r="K163" s="44">
        <f t="shared" si="53"/>
        <v>0</v>
      </c>
      <c r="L163" s="30"/>
      <c r="M163" s="2"/>
      <c r="N163" s="44">
        <f t="shared" si="54"/>
        <v>0</v>
      </c>
      <c r="O163" s="81"/>
      <c r="P163" s="2"/>
      <c r="Q163" s="44">
        <f t="shared" si="55"/>
        <v>0</v>
      </c>
      <c r="R163" s="30"/>
      <c r="S163" s="2"/>
      <c r="T163" s="44">
        <f t="shared" si="60"/>
        <v>0</v>
      </c>
      <c r="U163" s="30"/>
      <c r="V163" s="2"/>
      <c r="W163" s="44">
        <f t="shared" si="57"/>
        <v>0</v>
      </c>
      <c r="X163" s="30"/>
      <c r="Y163" s="2"/>
      <c r="Z163" s="44">
        <f t="shared" si="58"/>
        <v>0</v>
      </c>
      <c r="AA163" s="30">
        <f t="shared" si="59"/>
        <v>2</v>
      </c>
      <c r="AB163" s="48"/>
      <c r="AC163" s="48"/>
    </row>
    <row r="164" spans="1:29" x14ac:dyDescent="0.25">
      <c r="A164" s="5" t="s">
        <v>104</v>
      </c>
      <c r="B164" s="19" t="s">
        <v>192</v>
      </c>
      <c r="C164" s="21" t="s">
        <v>74</v>
      </c>
      <c r="D164" s="78">
        <v>2</v>
      </c>
      <c r="E164" s="8">
        <v>12</v>
      </c>
      <c r="F164" s="68" t="s">
        <v>17</v>
      </c>
      <c r="G164" s="25">
        <v>16.681267500000001</v>
      </c>
      <c r="H164" s="27">
        <f t="shared" si="52"/>
        <v>33.362535000000001</v>
      </c>
      <c r="I164" s="30"/>
      <c r="J164" s="2"/>
      <c r="K164" s="44">
        <f t="shared" si="53"/>
        <v>0</v>
      </c>
      <c r="L164" s="30"/>
      <c r="M164" s="2"/>
      <c r="N164" s="44">
        <f t="shared" si="54"/>
        <v>0</v>
      </c>
      <c r="O164" s="81"/>
      <c r="P164" s="2"/>
      <c r="Q164" s="44">
        <f t="shared" si="55"/>
        <v>0</v>
      </c>
      <c r="R164" s="30"/>
      <c r="S164" s="2"/>
      <c r="T164" s="44">
        <f t="shared" si="60"/>
        <v>0</v>
      </c>
      <c r="U164" s="30"/>
      <c r="V164" s="2"/>
      <c r="W164" s="44">
        <f t="shared" si="57"/>
        <v>0</v>
      </c>
      <c r="X164" s="30"/>
      <c r="Y164" s="2"/>
      <c r="Z164" s="44">
        <f t="shared" si="58"/>
        <v>0</v>
      </c>
      <c r="AA164" s="30">
        <f t="shared" si="59"/>
        <v>2</v>
      </c>
      <c r="AB164" s="48"/>
      <c r="AC164" s="48"/>
    </row>
    <row r="165" spans="1:29" x14ac:dyDescent="0.25">
      <c r="A165" s="5" t="s">
        <v>105</v>
      </c>
      <c r="B165" s="19" t="s">
        <v>193</v>
      </c>
      <c r="C165" s="21" t="s">
        <v>74</v>
      </c>
      <c r="D165" s="78">
        <v>2</v>
      </c>
      <c r="E165" s="8">
        <v>12</v>
      </c>
      <c r="F165" s="68" t="s">
        <v>17</v>
      </c>
      <c r="G165" s="25">
        <v>83.406337500000006</v>
      </c>
      <c r="H165" s="27">
        <f t="shared" si="52"/>
        <v>166.81267500000001</v>
      </c>
      <c r="I165" s="30"/>
      <c r="J165" s="2"/>
      <c r="K165" s="44">
        <f t="shared" si="53"/>
        <v>0</v>
      </c>
      <c r="L165" s="30"/>
      <c r="M165" s="2"/>
      <c r="N165" s="44">
        <f t="shared" si="54"/>
        <v>0</v>
      </c>
      <c r="O165" s="81"/>
      <c r="P165" s="2"/>
      <c r="Q165" s="44">
        <f t="shared" si="55"/>
        <v>0</v>
      </c>
      <c r="R165" s="30"/>
      <c r="S165" s="2"/>
      <c r="T165" s="44">
        <f t="shared" si="60"/>
        <v>0</v>
      </c>
      <c r="U165" s="30"/>
      <c r="V165" s="2"/>
      <c r="W165" s="44">
        <f t="shared" si="57"/>
        <v>0</v>
      </c>
      <c r="X165" s="30"/>
      <c r="Y165" s="2"/>
      <c r="Z165" s="44">
        <f t="shared" si="58"/>
        <v>0</v>
      </c>
      <c r="AA165" s="30">
        <f t="shared" si="59"/>
        <v>2</v>
      </c>
      <c r="AB165" s="48"/>
      <c r="AC165" s="48"/>
    </row>
    <row r="166" spans="1:29" ht="28.5" x14ac:dyDescent="0.25">
      <c r="A166" s="5" t="s">
        <v>106</v>
      </c>
      <c r="B166" s="19" t="s">
        <v>169</v>
      </c>
      <c r="C166" s="21" t="s">
        <v>74</v>
      </c>
      <c r="D166" s="78">
        <v>2</v>
      </c>
      <c r="E166" s="8">
        <v>12</v>
      </c>
      <c r="F166" s="68" t="s">
        <v>17</v>
      </c>
      <c r="G166" s="25">
        <v>38.922957500000003</v>
      </c>
      <c r="H166" s="27">
        <f>SUM(G166*D166)</f>
        <v>77.845915000000005</v>
      </c>
      <c r="I166" s="30"/>
      <c r="J166" s="2"/>
      <c r="K166" s="44">
        <f>SUM(I166*G166)</f>
        <v>0</v>
      </c>
      <c r="L166" s="30"/>
      <c r="M166" s="2"/>
      <c r="N166" s="44">
        <f>SUM(L166*G166)</f>
        <v>0</v>
      </c>
      <c r="O166" s="81"/>
      <c r="P166" s="2"/>
      <c r="Q166" s="44">
        <f>SUM(O166*G166)</f>
        <v>0</v>
      </c>
      <c r="R166" s="30"/>
      <c r="S166" s="2"/>
      <c r="T166" s="44">
        <f>SUM(R166*G166)</f>
        <v>0</v>
      </c>
      <c r="U166" s="30"/>
      <c r="V166" s="2"/>
      <c r="W166" s="44">
        <f>SUM(U166*G166)</f>
        <v>0</v>
      </c>
      <c r="X166" s="30"/>
      <c r="Y166" s="2"/>
      <c r="Z166" s="44">
        <f>SUM(X166*G166)</f>
        <v>0</v>
      </c>
      <c r="AA166" s="30">
        <f t="shared" si="59"/>
        <v>2</v>
      </c>
      <c r="AB166" s="48"/>
      <c r="AC166" s="48"/>
    </row>
    <row r="167" spans="1:29" x14ac:dyDescent="0.25">
      <c r="A167" s="122" t="s">
        <v>18</v>
      </c>
      <c r="B167" s="122"/>
      <c r="C167" s="122"/>
      <c r="D167" s="122"/>
      <c r="E167" s="122"/>
      <c r="F167" s="122"/>
      <c r="G167" s="122"/>
      <c r="H167" s="13">
        <f>SUM(H151:H166)</f>
        <v>2646.7611099999999</v>
      </c>
      <c r="I167" s="60">
        <f>SUM(I151:I166)</f>
        <v>0</v>
      </c>
      <c r="J167" s="14"/>
      <c r="K167" s="13">
        <f>SUM(K151:K166)</f>
        <v>0</v>
      </c>
      <c r="L167" s="60">
        <f>SUM(L151:L166)</f>
        <v>0</v>
      </c>
      <c r="M167" s="14"/>
      <c r="N167" s="13">
        <f>SUM(N151:N166)</f>
        <v>0</v>
      </c>
      <c r="O167" s="82">
        <f>SUM(O151:O166)</f>
        <v>0</v>
      </c>
      <c r="P167" s="14"/>
      <c r="Q167" s="13">
        <f>SUM(Q151:Q166)</f>
        <v>0</v>
      </c>
      <c r="R167" s="60">
        <f>SUM(R151:R166)</f>
        <v>0</v>
      </c>
      <c r="S167" s="14"/>
      <c r="T167" s="13">
        <f>SUM(T151:T166)</f>
        <v>0</v>
      </c>
      <c r="U167" s="60">
        <f>SUM(U151:U166)</f>
        <v>0</v>
      </c>
      <c r="V167" s="14"/>
      <c r="W167" s="13">
        <f>SUM(W151:W166)</f>
        <v>0</v>
      </c>
      <c r="X167" s="60">
        <f>SUM(X151:X166)</f>
        <v>0</v>
      </c>
      <c r="Y167" s="14"/>
      <c r="Z167" s="13">
        <f>SUM(Z151:Z166)</f>
        <v>0</v>
      </c>
      <c r="AA167" s="13">
        <f>SUM(H167-K167-N167-Q167-T167-W167-Z167)</f>
        <v>2646.7611099999999</v>
      </c>
      <c r="AB167" s="48"/>
      <c r="AC167" s="48"/>
    </row>
    <row r="168" spans="1:29" ht="31.5" customHeight="1" x14ac:dyDescent="0.25">
      <c r="A168" s="127"/>
      <c r="B168" s="127"/>
      <c r="C168" s="127"/>
      <c r="D168" s="127"/>
      <c r="E168" s="127"/>
      <c r="F168" s="127"/>
      <c r="G168" s="127"/>
      <c r="H168" s="127"/>
      <c r="I168" s="97" t="s">
        <v>19</v>
      </c>
      <c r="J168" s="97"/>
      <c r="K168" s="97"/>
      <c r="L168" s="97" t="s">
        <v>21</v>
      </c>
      <c r="M168" s="97"/>
      <c r="N168" s="97"/>
      <c r="O168" s="97" t="s">
        <v>134</v>
      </c>
      <c r="P168" s="97"/>
      <c r="Q168" s="97"/>
      <c r="R168" s="97" t="s">
        <v>135</v>
      </c>
      <c r="S168" s="97"/>
      <c r="T168" s="97"/>
      <c r="U168" s="97" t="s">
        <v>136</v>
      </c>
      <c r="V168" s="97"/>
      <c r="W168" s="97"/>
      <c r="X168" s="97" t="s">
        <v>141</v>
      </c>
      <c r="Y168" s="97"/>
      <c r="Z168" s="97"/>
      <c r="AA168" s="56"/>
    </row>
    <row r="169" spans="1:29" ht="20.25" customHeight="1" x14ac:dyDescent="0.25">
      <c r="A169" s="112" t="s">
        <v>194</v>
      </c>
      <c r="B169" s="112"/>
      <c r="C169" s="112"/>
      <c r="D169" s="112"/>
      <c r="E169" s="112"/>
      <c r="F169" s="112"/>
      <c r="G169" s="112"/>
      <c r="H169" s="112"/>
      <c r="I169" s="97" t="s">
        <v>223</v>
      </c>
      <c r="J169" s="97"/>
      <c r="K169" s="97"/>
      <c r="L169" s="97" t="s">
        <v>171</v>
      </c>
      <c r="M169" s="97"/>
      <c r="N169" s="97"/>
      <c r="O169" s="97" t="s">
        <v>174</v>
      </c>
      <c r="P169" s="97"/>
      <c r="Q169" s="97"/>
      <c r="R169" s="97" t="s">
        <v>179</v>
      </c>
      <c r="S169" s="97"/>
      <c r="T169" s="97"/>
      <c r="U169" s="97" t="s">
        <v>170</v>
      </c>
      <c r="V169" s="97"/>
      <c r="W169" s="97"/>
      <c r="X169" s="97" t="s">
        <v>171</v>
      </c>
      <c r="Y169" s="97"/>
      <c r="Z169" s="97"/>
      <c r="AA169" s="1"/>
      <c r="AB169" s="45"/>
      <c r="AC169" s="46"/>
    </row>
    <row r="170" spans="1:29" ht="71.25" x14ac:dyDescent="0.25">
      <c r="A170" s="16"/>
      <c r="B170" s="16" t="s">
        <v>56</v>
      </c>
      <c r="C170" s="16" t="s">
        <v>55</v>
      </c>
      <c r="D170" s="16" t="s">
        <v>57</v>
      </c>
      <c r="E170" s="17" t="s">
        <v>23</v>
      </c>
      <c r="F170" s="16" t="s">
        <v>3</v>
      </c>
      <c r="G170" s="16" t="s">
        <v>5</v>
      </c>
      <c r="H170" s="16" t="s">
        <v>4</v>
      </c>
      <c r="I170" s="1" t="s">
        <v>20</v>
      </c>
      <c r="J170" s="1"/>
      <c r="K170" s="1" t="s">
        <v>124</v>
      </c>
      <c r="L170" s="1" t="s">
        <v>20</v>
      </c>
      <c r="M170" s="1"/>
      <c r="N170" s="1" t="s">
        <v>124</v>
      </c>
      <c r="O170" s="1" t="s">
        <v>20</v>
      </c>
      <c r="P170" s="1"/>
      <c r="Q170" s="1" t="s">
        <v>124</v>
      </c>
      <c r="R170" s="59" t="s">
        <v>20</v>
      </c>
      <c r="S170" s="1"/>
      <c r="T170" s="1" t="s">
        <v>124</v>
      </c>
      <c r="U170" s="1" t="s">
        <v>20</v>
      </c>
      <c r="V170" s="1"/>
      <c r="W170" s="1" t="s">
        <v>124</v>
      </c>
      <c r="X170" s="1" t="s">
        <v>20</v>
      </c>
      <c r="Y170" s="1"/>
      <c r="Z170" s="1" t="s">
        <v>124</v>
      </c>
      <c r="AA170" s="1" t="s">
        <v>123</v>
      </c>
      <c r="AB170" s="45"/>
      <c r="AC170" s="46"/>
    </row>
    <row r="171" spans="1:29" x14ac:dyDescent="0.25">
      <c r="A171" s="5" t="s">
        <v>107</v>
      </c>
      <c r="B171" s="19" t="s">
        <v>41</v>
      </c>
      <c r="C171" s="21" t="s">
        <v>74</v>
      </c>
      <c r="D171" s="78">
        <v>4</v>
      </c>
      <c r="E171" s="8">
        <v>12</v>
      </c>
      <c r="F171" s="22" t="s">
        <v>17</v>
      </c>
      <c r="G171" s="25">
        <v>44.483379999999997</v>
      </c>
      <c r="H171" s="27">
        <f>SUM(G171*D171)</f>
        <v>177.93351999999999</v>
      </c>
      <c r="I171" s="30"/>
      <c r="J171" s="3"/>
      <c r="K171" s="44">
        <f>SUM(I171*G171)</f>
        <v>0</v>
      </c>
      <c r="L171" s="30"/>
      <c r="M171" s="3"/>
      <c r="N171" s="44">
        <f>SUM(L171*G171)</f>
        <v>0</v>
      </c>
      <c r="O171" s="81"/>
      <c r="P171" s="3"/>
      <c r="Q171" s="44">
        <f>SUM(O171*G171)</f>
        <v>0</v>
      </c>
      <c r="R171" s="30"/>
      <c r="S171" s="3"/>
      <c r="T171" s="44">
        <f>SUM(R171*G171)</f>
        <v>0</v>
      </c>
      <c r="U171" s="30"/>
      <c r="V171" s="3"/>
      <c r="W171" s="44">
        <f>SUM(U171*G171)</f>
        <v>0</v>
      </c>
      <c r="X171" s="30"/>
      <c r="Y171" s="3"/>
      <c r="Z171" s="44">
        <f>SUM(X171*G171)</f>
        <v>0</v>
      </c>
      <c r="AA171" s="30">
        <f>SUM(D171-I171-L171-O171-R171-U171-Y171)</f>
        <v>4</v>
      </c>
      <c r="AB171" s="49"/>
      <c r="AC171" s="48"/>
    </row>
    <row r="172" spans="1:29" x14ac:dyDescent="0.25">
      <c r="A172" s="5" t="s">
        <v>108</v>
      </c>
      <c r="B172" s="19" t="s">
        <v>42</v>
      </c>
      <c r="C172" s="21" t="s">
        <v>74</v>
      </c>
      <c r="D172" s="78">
        <v>4</v>
      </c>
      <c r="E172" s="8">
        <v>12</v>
      </c>
      <c r="F172" s="22" t="s">
        <v>17</v>
      </c>
      <c r="G172" s="25">
        <v>22.241689999999998</v>
      </c>
      <c r="H172" s="27">
        <f t="shared" ref="H172:H185" si="61">SUM(G172*D172)</f>
        <v>88.966759999999994</v>
      </c>
      <c r="I172" s="30"/>
      <c r="J172" s="2"/>
      <c r="K172" s="44">
        <f t="shared" ref="K172:K185" si="62">SUM(I172*G172)</f>
        <v>0</v>
      </c>
      <c r="L172" s="30"/>
      <c r="M172" s="2"/>
      <c r="N172" s="44">
        <f t="shared" ref="N172:N185" si="63">SUM(L172*G172)</f>
        <v>0</v>
      </c>
      <c r="O172" s="81"/>
      <c r="P172" s="2"/>
      <c r="Q172" s="44">
        <f t="shared" ref="Q172:Q185" si="64">SUM(O172*G172)</f>
        <v>0</v>
      </c>
      <c r="R172" s="30"/>
      <c r="S172" s="2"/>
      <c r="T172" s="44">
        <f t="shared" ref="T172:T176" si="65">SUM(R172*G172)</f>
        <v>0</v>
      </c>
      <c r="U172" s="30"/>
      <c r="V172" s="2"/>
      <c r="W172" s="44">
        <f t="shared" ref="W172:W185" si="66">SUM(U172*G172)</f>
        <v>0</v>
      </c>
      <c r="X172" s="30"/>
      <c r="Y172" s="2"/>
      <c r="Z172" s="44">
        <f t="shared" ref="Z172:Z185" si="67">SUM(X172*G172)</f>
        <v>0</v>
      </c>
      <c r="AA172" s="30">
        <f t="shared" ref="AA172:AA186" si="68">SUM(D172-I172-L172-O172-R172-U172-Y172)</f>
        <v>4</v>
      </c>
      <c r="AB172" s="48"/>
      <c r="AC172" s="48"/>
    </row>
    <row r="173" spans="1:29" x14ac:dyDescent="0.25">
      <c r="A173" s="5" t="s">
        <v>109</v>
      </c>
      <c r="B173" s="19" t="s">
        <v>43</v>
      </c>
      <c r="C173" s="21" t="s">
        <v>74</v>
      </c>
      <c r="D173" s="78">
        <v>4</v>
      </c>
      <c r="E173" s="8">
        <v>12</v>
      </c>
      <c r="F173" s="22" t="s">
        <v>17</v>
      </c>
      <c r="G173" s="25">
        <v>22.241689999999998</v>
      </c>
      <c r="H173" s="27">
        <f t="shared" si="61"/>
        <v>88.966759999999994</v>
      </c>
      <c r="I173" s="30"/>
      <c r="J173" s="2"/>
      <c r="K173" s="44">
        <f t="shared" si="62"/>
        <v>0</v>
      </c>
      <c r="L173" s="30"/>
      <c r="M173" s="2"/>
      <c r="N173" s="44">
        <f t="shared" si="63"/>
        <v>0</v>
      </c>
      <c r="O173" s="81"/>
      <c r="P173" s="2"/>
      <c r="Q173" s="44">
        <f t="shared" si="64"/>
        <v>0</v>
      </c>
      <c r="R173" s="30"/>
      <c r="S173" s="2"/>
      <c r="T173" s="44">
        <f t="shared" si="65"/>
        <v>0</v>
      </c>
      <c r="U173" s="30"/>
      <c r="V173" s="2"/>
      <c r="W173" s="44">
        <f t="shared" si="66"/>
        <v>0</v>
      </c>
      <c r="X173" s="30"/>
      <c r="Y173" s="2"/>
      <c r="Z173" s="44">
        <f t="shared" si="67"/>
        <v>0</v>
      </c>
      <c r="AA173" s="30">
        <f t="shared" si="68"/>
        <v>4</v>
      </c>
      <c r="AB173" s="48"/>
      <c r="AC173" s="48"/>
    </row>
    <row r="174" spans="1:29" x14ac:dyDescent="0.25">
      <c r="A174" s="5" t="s">
        <v>110</v>
      </c>
      <c r="B174" s="19" t="s">
        <v>44</v>
      </c>
      <c r="C174" s="21" t="s">
        <v>74</v>
      </c>
      <c r="D174" s="78">
        <v>4</v>
      </c>
      <c r="E174" s="8">
        <v>12</v>
      </c>
      <c r="F174" s="22" t="s">
        <v>17</v>
      </c>
      <c r="G174" s="25">
        <v>611.64647500000001</v>
      </c>
      <c r="H174" s="27">
        <f t="shared" si="61"/>
        <v>2446.5859</v>
      </c>
      <c r="I174" s="30"/>
      <c r="J174" s="2"/>
      <c r="K174" s="44">
        <f t="shared" si="62"/>
        <v>0</v>
      </c>
      <c r="L174" s="30"/>
      <c r="M174" s="2"/>
      <c r="N174" s="44">
        <f t="shared" si="63"/>
        <v>0</v>
      </c>
      <c r="O174" s="81"/>
      <c r="P174" s="2"/>
      <c r="Q174" s="44">
        <f t="shared" si="64"/>
        <v>0</v>
      </c>
      <c r="R174" s="30"/>
      <c r="S174" s="2"/>
      <c r="T174" s="44">
        <f t="shared" si="65"/>
        <v>0</v>
      </c>
      <c r="U174" s="30"/>
      <c r="V174" s="2"/>
      <c r="W174" s="44">
        <f t="shared" si="66"/>
        <v>0</v>
      </c>
      <c r="X174" s="30"/>
      <c r="Y174" s="2"/>
      <c r="Z174" s="44">
        <f t="shared" si="67"/>
        <v>0</v>
      </c>
      <c r="AA174" s="30">
        <f t="shared" si="68"/>
        <v>4</v>
      </c>
      <c r="AB174" s="48"/>
      <c r="AC174" s="48"/>
    </row>
    <row r="175" spans="1:29" x14ac:dyDescent="0.25">
      <c r="A175" s="5" t="s">
        <v>111</v>
      </c>
      <c r="B175" s="19" t="s">
        <v>45</v>
      </c>
      <c r="C175" s="21" t="s">
        <v>74</v>
      </c>
      <c r="D175" s="78">
        <v>4</v>
      </c>
      <c r="E175" s="8">
        <v>12</v>
      </c>
      <c r="F175" s="22" t="s">
        <v>17</v>
      </c>
      <c r="G175" s="25">
        <v>88.966759999999994</v>
      </c>
      <c r="H175" s="27">
        <f t="shared" si="61"/>
        <v>355.86703999999997</v>
      </c>
      <c r="I175" s="30"/>
      <c r="J175" s="2"/>
      <c r="K175" s="44">
        <f t="shared" si="62"/>
        <v>0</v>
      </c>
      <c r="L175" s="30"/>
      <c r="M175" s="2"/>
      <c r="N175" s="44">
        <f t="shared" si="63"/>
        <v>0</v>
      </c>
      <c r="O175" s="81"/>
      <c r="P175" s="2"/>
      <c r="Q175" s="44">
        <f t="shared" si="64"/>
        <v>0</v>
      </c>
      <c r="R175" s="30"/>
      <c r="S175" s="2"/>
      <c r="T175" s="44">
        <f t="shared" si="65"/>
        <v>0</v>
      </c>
      <c r="U175" s="30"/>
      <c r="V175" s="2"/>
      <c r="W175" s="44">
        <f t="shared" si="66"/>
        <v>0</v>
      </c>
      <c r="X175" s="30"/>
      <c r="Y175" s="2"/>
      <c r="Z175" s="44">
        <f t="shared" si="67"/>
        <v>0</v>
      </c>
      <c r="AA175" s="30">
        <f t="shared" si="68"/>
        <v>4</v>
      </c>
      <c r="AB175" s="48"/>
      <c r="AC175" s="48"/>
    </row>
    <row r="176" spans="1:29" x14ac:dyDescent="0.25">
      <c r="A176" s="5" t="s">
        <v>112</v>
      </c>
      <c r="B176" s="19" t="s">
        <v>46</v>
      </c>
      <c r="C176" s="21" t="s">
        <v>74</v>
      </c>
      <c r="D176" s="78">
        <v>4</v>
      </c>
      <c r="E176" s="8">
        <v>12</v>
      </c>
      <c r="F176" s="22" t="s">
        <v>17</v>
      </c>
      <c r="G176" s="25">
        <v>55.604225</v>
      </c>
      <c r="H176" s="27">
        <f t="shared" si="61"/>
        <v>222.4169</v>
      </c>
      <c r="I176" s="30"/>
      <c r="J176" s="2"/>
      <c r="K176" s="44">
        <f t="shared" si="62"/>
        <v>0</v>
      </c>
      <c r="L176" s="30"/>
      <c r="M176" s="2"/>
      <c r="N176" s="44">
        <f t="shared" si="63"/>
        <v>0</v>
      </c>
      <c r="O176" s="81"/>
      <c r="P176" s="2"/>
      <c r="Q176" s="44">
        <f t="shared" si="64"/>
        <v>0</v>
      </c>
      <c r="R176" s="30"/>
      <c r="S176" s="2"/>
      <c r="T176" s="44">
        <f t="shared" si="65"/>
        <v>0</v>
      </c>
      <c r="U176" s="30"/>
      <c r="V176" s="2"/>
      <c r="W176" s="44">
        <f t="shared" si="66"/>
        <v>0</v>
      </c>
      <c r="X176" s="30"/>
      <c r="Y176" s="2"/>
      <c r="Z176" s="44">
        <f t="shared" si="67"/>
        <v>0</v>
      </c>
      <c r="AA176" s="30">
        <f t="shared" si="68"/>
        <v>4</v>
      </c>
      <c r="AB176" s="48"/>
      <c r="AC176" s="48"/>
    </row>
    <row r="177" spans="1:29" x14ac:dyDescent="0.25">
      <c r="A177" s="5" t="s">
        <v>113</v>
      </c>
      <c r="B177" s="19" t="s">
        <v>47</v>
      </c>
      <c r="C177" s="21" t="s">
        <v>74</v>
      </c>
      <c r="D177" s="78">
        <v>4</v>
      </c>
      <c r="E177" s="8">
        <v>12</v>
      </c>
      <c r="F177" s="22" t="s">
        <v>17</v>
      </c>
      <c r="G177" s="25">
        <v>55.604225</v>
      </c>
      <c r="H177" s="27">
        <f t="shared" si="61"/>
        <v>222.4169</v>
      </c>
      <c r="I177" s="30"/>
      <c r="J177" s="2"/>
      <c r="K177" s="44">
        <f t="shared" si="62"/>
        <v>0</v>
      </c>
      <c r="L177" s="30"/>
      <c r="M177" s="2"/>
      <c r="N177" s="44">
        <f t="shared" si="63"/>
        <v>0</v>
      </c>
      <c r="O177" s="81"/>
      <c r="P177" s="2"/>
      <c r="Q177" s="44">
        <f t="shared" si="64"/>
        <v>0</v>
      </c>
      <c r="R177" s="30"/>
      <c r="S177" s="2"/>
      <c r="T177" s="44">
        <f>SUM(R177*G177)</f>
        <v>0</v>
      </c>
      <c r="U177" s="30"/>
      <c r="V177" s="2"/>
      <c r="W177" s="44">
        <f t="shared" si="66"/>
        <v>0</v>
      </c>
      <c r="X177" s="30"/>
      <c r="Y177" s="2"/>
      <c r="Z177" s="44">
        <f t="shared" si="67"/>
        <v>0</v>
      </c>
      <c r="AA177" s="30">
        <f t="shared" si="68"/>
        <v>4</v>
      </c>
      <c r="AB177" s="48"/>
      <c r="AC177" s="48"/>
    </row>
    <row r="178" spans="1:29" x14ac:dyDescent="0.25">
      <c r="A178" s="5" t="s">
        <v>114</v>
      </c>
      <c r="B178" s="19" t="s">
        <v>48</v>
      </c>
      <c r="C178" s="21" t="s">
        <v>74</v>
      </c>
      <c r="D178" s="78">
        <v>4</v>
      </c>
      <c r="E178" s="8">
        <v>12</v>
      </c>
      <c r="F178" s="22" t="s">
        <v>17</v>
      </c>
      <c r="G178" s="25">
        <v>88.966759999999994</v>
      </c>
      <c r="H178" s="27">
        <f t="shared" si="61"/>
        <v>355.86703999999997</v>
      </c>
      <c r="I178" s="30">
        <v>1</v>
      </c>
      <c r="J178" s="2"/>
      <c r="K178" s="44">
        <f t="shared" si="62"/>
        <v>88.966759999999994</v>
      </c>
      <c r="L178" s="30"/>
      <c r="M178" s="2"/>
      <c r="N178" s="44">
        <f t="shared" si="63"/>
        <v>0</v>
      </c>
      <c r="O178" s="81"/>
      <c r="P178" s="2"/>
      <c r="Q178" s="44">
        <f t="shared" si="64"/>
        <v>0</v>
      </c>
      <c r="R178" s="30"/>
      <c r="S178" s="2"/>
      <c r="T178" s="44">
        <f t="shared" ref="T178:T185" si="69">SUM(R178*G178)</f>
        <v>0</v>
      </c>
      <c r="U178" s="30"/>
      <c r="V178" s="2"/>
      <c r="W178" s="44">
        <f t="shared" si="66"/>
        <v>0</v>
      </c>
      <c r="X178" s="30"/>
      <c r="Y178" s="2"/>
      <c r="Z178" s="44">
        <f t="shared" si="67"/>
        <v>0</v>
      </c>
      <c r="AA178" s="30">
        <f t="shared" si="68"/>
        <v>3</v>
      </c>
      <c r="AB178" s="48"/>
      <c r="AC178" s="48"/>
    </row>
    <row r="179" spans="1:29" x14ac:dyDescent="0.25">
      <c r="A179" s="5" t="s">
        <v>115</v>
      </c>
      <c r="B179" s="19" t="s">
        <v>49</v>
      </c>
      <c r="C179" s="21" t="s">
        <v>74</v>
      </c>
      <c r="D179" s="78">
        <v>4</v>
      </c>
      <c r="E179" s="8">
        <v>12</v>
      </c>
      <c r="F179" s="22" t="s">
        <v>17</v>
      </c>
      <c r="G179" s="25">
        <v>88.966759999999994</v>
      </c>
      <c r="H179" s="27">
        <f t="shared" si="61"/>
        <v>355.86703999999997</v>
      </c>
      <c r="I179" s="30">
        <v>1</v>
      </c>
      <c r="J179" s="2"/>
      <c r="K179" s="44">
        <f t="shared" si="62"/>
        <v>88.966759999999994</v>
      </c>
      <c r="L179" s="30"/>
      <c r="M179" s="2"/>
      <c r="N179" s="44">
        <f t="shared" si="63"/>
        <v>0</v>
      </c>
      <c r="O179" s="81"/>
      <c r="P179" s="2"/>
      <c r="Q179" s="44">
        <f t="shared" si="64"/>
        <v>0</v>
      </c>
      <c r="R179" s="30"/>
      <c r="S179" s="2"/>
      <c r="T179" s="44">
        <f t="shared" si="69"/>
        <v>0</v>
      </c>
      <c r="U179" s="30"/>
      <c r="V179" s="2"/>
      <c r="W179" s="44">
        <f t="shared" si="66"/>
        <v>0</v>
      </c>
      <c r="X179" s="30"/>
      <c r="Y179" s="2"/>
      <c r="Z179" s="44">
        <f t="shared" si="67"/>
        <v>0</v>
      </c>
      <c r="AA179" s="30">
        <f t="shared" si="68"/>
        <v>3</v>
      </c>
      <c r="AB179" s="48"/>
      <c r="AC179" s="48"/>
    </row>
    <row r="180" spans="1:29" x14ac:dyDescent="0.25">
      <c r="A180" s="5" t="s">
        <v>116</v>
      </c>
      <c r="B180" s="19" t="s">
        <v>50</v>
      </c>
      <c r="C180" s="21" t="s">
        <v>74</v>
      </c>
      <c r="D180" s="78">
        <v>4</v>
      </c>
      <c r="E180" s="8">
        <v>12</v>
      </c>
      <c r="F180" s="22" t="s">
        <v>17</v>
      </c>
      <c r="G180" s="25">
        <v>11.120844999999999</v>
      </c>
      <c r="H180" s="27">
        <f t="shared" si="61"/>
        <v>44.483379999999997</v>
      </c>
      <c r="I180" s="30"/>
      <c r="J180" s="2"/>
      <c r="K180" s="44">
        <f t="shared" si="62"/>
        <v>0</v>
      </c>
      <c r="L180" s="30"/>
      <c r="M180" s="2"/>
      <c r="N180" s="44">
        <f t="shared" si="63"/>
        <v>0</v>
      </c>
      <c r="O180" s="81"/>
      <c r="P180" s="2"/>
      <c r="Q180" s="44">
        <f t="shared" si="64"/>
        <v>0</v>
      </c>
      <c r="R180" s="30"/>
      <c r="S180" s="2"/>
      <c r="T180" s="44">
        <f t="shared" si="69"/>
        <v>0</v>
      </c>
      <c r="U180" s="30"/>
      <c r="V180" s="2"/>
      <c r="W180" s="44">
        <f t="shared" si="66"/>
        <v>0</v>
      </c>
      <c r="X180" s="30"/>
      <c r="Y180" s="2"/>
      <c r="Z180" s="44">
        <f t="shared" si="67"/>
        <v>0</v>
      </c>
      <c r="AA180" s="30">
        <f t="shared" si="68"/>
        <v>4</v>
      </c>
      <c r="AB180" s="48"/>
      <c r="AC180" s="48"/>
    </row>
    <row r="181" spans="1:29" x14ac:dyDescent="0.25">
      <c r="A181" s="5" t="s">
        <v>117</v>
      </c>
      <c r="B181" s="19" t="s">
        <v>51</v>
      </c>
      <c r="C181" s="21" t="s">
        <v>74</v>
      </c>
      <c r="D181" s="78">
        <v>4</v>
      </c>
      <c r="E181" s="8">
        <v>12</v>
      </c>
      <c r="F181" s="22" t="s">
        <v>17</v>
      </c>
      <c r="G181" s="25">
        <v>22.241689999999998</v>
      </c>
      <c r="H181" s="27">
        <f t="shared" si="61"/>
        <v>88.966759999999994</v>
      </c>
      <c r="I181" s="30"/>
      <c r="J181" s="2"/>
      <c r="K181" s="44">
        <f t="shared" si="62"/>
        <v>0</v>
      </c>
      <c r="L181" s="30"/>
      <c r="M181" s="2"/>
      <c r="N181" s="44">
        <f t="shared" si="63"/>
        <v>0</v>
      </c>
      <c r="O181" s="81"/>
      <c r="P181" s="2"/>
      <c r="Q181" s="44">
        <f t="shared" si="64"/>
        <v>0</v>
      </c>
      <c r="R181" s="30"/>
      <c r="S181" s="2"/>
      <c r="T181" s="44">
        <f t="shared" si="69"/>
        <v>0</v>
      </c>
      <c r="U181" s="30"/>
      <c r="V181" s="2"/>
      <c r="W181" s="44">
        <f t="shared" si="66"/>
        <v>0</v>
      </c>
      <c r="X181" s="30"/>
      <c r="Y181" s="2"/>
      <c r="Z181" s="44">
        <f t="shared" si="67"/>
        <v>0</v>
      </c>
      <c r="AA181" s="30">
        <f t="shared" si="68"/>
        <v>4</v>
      </c>
      <c r="AB181" s="48"/>
      <c r="AC181" s="48"/>
    </row>
    <row r="182" spans="1:29" x14ac:dyDescent="0.25">
      <c r="A182" s="5" t="s">
        <v>118</v>
      </c>
      <c r="B182" s="19" t="s">
        <v>52</v>
      </c>
      <c r="C182" s="21" t="s">
        <v>74</v>
      </c>
      <c r="D182" s="78">
        <v>4</v>
      </c>
      <c r="E182" s="8">
        <v>12</v>
      </c>
      <c r="F182" s="22" t="s">
        <v>17</v>
      </c>
      <c r="G182" s="25">
        <v>11.143086689999999</v>
      </c>
      <c r="H182" s="27">
        <f t="shared" si="61"/>
        <v>44.572346759999995</v>
      </c>
      <c r="I182" s="30"/>
      <c r="J182" s="2"/>
      <c r="K182" s="44">
        <f t="shared" si="62"/>
        <v>0</v>
      </c>
      <c r="L182" s="30"/>
      <c r="M182" s="2"/>
      <c r="N182" s="44">
        <f t="shared" si="63"/>
        <v>0</v>
      </c>
      <c r="O182" s="81"/>
      <c r="P182" s="2"/>
      <c r="Q182" s="44">
        <f t="shared" si="64"/>
        <v>0</v>
      </c>
      <c r="R182" s="30"/>
      <c r="S182" s="2"/>
      <c r="T182" s="44">
        <f t="shared" si="69"/>
        <v>0</v>
      </c>
      <c r="U182" s="30"/>
      <c r="V182" s="2"/>
      <c r="W182" s="44">
        <f t="shared" si="66"/>
        <v>0</v>
      </c>
      <c r="X182" s="30"/>
      <c r="Y182" s="2"/>
      <c r="Z182" s="44">
        <f t="shared" si="67"/>
        <v>0</v>
      </c>
      <c r="AA182" s="30">
        <f t="shared" si="68"/>
        <v>4</v>
      </c>
      <c r="AB182" s="48"/>
      <c r="AC182" s="48"/>
    </row>
    <row r="183" spans="1:29" x14ac:dyDescent="0.25">
      <c r="A183" s="5" t="s">
        <v>119</v>
      </c>
      <c r="B183" s="19" t="s">
        <v>53</v>
      </c>
      <c r="C183" s="21" t="s">
        <v>74</v>
      </c>
      <c r="D183" s="78">
        <v>4</v>
      </c>
      <c r="E183" s="8">
        <v>12</v>
      </c>
      <c r="F183" s="22" t="s">
        <v>17</v>
      </c>
      <c r="G183" s="25">
        <v>16.681267500000001</v>
      </c>
      <c r="H183" s="27">
        <f t="shared" si="61"/>
        <v>66.725070000000002</v>
      </c>
      <c r="I183" s="30"/>
      <c r="J183" s="2"/>
      <c r="K183" s="44">
        <f t="shared" si="62"/>
        <v>0</v>
      </c>
      <c r="L183" s="30"/>
      <c r="M183" s="2"/>
      <c r="N183" s="44">
        <f t="shared" si="63"/>
        <v>0</v>
      </c>
      <c r="O183" s="81"/>
      <c r="P183" s="2"/>
      <c r="Q183" s="44">
        <f t="shared" si="64"/>
        <v>0</v>
      </c>
      <c r="R183" s="30"/>
      <c r="S183" s="2"/>
      <c r="T183" s="44">
        <f t="shared" si="69"/>
        <v>0</v>
      </c>
      <c r="U183" s="30"/>
      <c r="V183" s="2"/>
      <c r="W183" s="44">
        <f t="shared" si="66"/>
        <v>0</v>
      </c>
      <c r="X183" s="30"/>
      <c r="Y183" s="2"/>
      <c r="Z183" s="44">
        <f t="shared" si="67"/>
        <v>0</v>
      </c>
      <c r="AA183" s="30">
        <f t="shared" si="68"/>
        <v>4</v>
      </c>
      <c r="AB183" s="48"/>
      <c r="AC183" s="48"/>
    </row>
    <row r="184" spans="1:29" x14ac:dyDescent="0.25">
      <c r="A184" s="5" t="s">
        <v>120</v>
      </c>
      <c r="B184" s="19" t="s">
        <v>192</v>
      </c>
      <c r="C184" s="21" t="s">
        <v>74</v>
      </c>
      <c r="D184" s="78">
        <v>4</v>
      </c>
      <c r="E184" s="8">
        <v>12</v>
      </c>
      <c r="F184" s="22" t="s">
        <v>17</v>
      </c>
      <c r="G184" s="25">
        <v>16.681267500000001</v>
      </c>
      <c r="H184" s="27">
        <f t="shared" si="61"/>
        <v>66.725070000000002</v>
      </c>
      <c r="I184" s="30"/>
      <c r="J184" s="2"/>
      <c r="K184" s="44">
        <f t="shared" si="62"/>
        <v>0</v>
      </c>
      <c r="L184" s="30"/>
      <c r="M184" s="2"/>
      <c r="N184" s="44">
        <f t="shared" si="63"/>
        <v>0</v>
      </c>
      <c r="O184" s="81"/>
      <c r="P184" s="2"/>
      <c r="Q184" s="44">
        <f t="shared" si="64"/>
        <v>0</v>
      </c>
      <c r="R184" s="30"/>
      <c r="S184" s="2"/>
      <c r="T184" s="44">
        <f t="shared" si="69"/>
        <v>0</v>
      </c>
      <c r="U184" s="30"/>
      <c r="V184" s="2"/>
      <c r="W184" s="44">
        <f t="shared" si="66"/>
        <v>0</v>
      </c>
      <c r="X184" s="30"/>
      <c r="Y184" s="2"/>
      <c r="Z184" s="44">
        <f t="shared" si="67"/>
        <v>0</v>
      </c>
      <c r="AA184" s="30">
        <f t="shared" si="68"/>
        <v>4</v>
      </c>
      <c r="AB184" s="48"/>
      <c r="AC184" s="48"/>
    </row>
    <row r="185" spans="1:29" x14ac:dyDescent="0.25">
      <c r="A185" s="5" t="s">
        <v>121</v>
      </c>
      <c r="B185" s="19" t="s">
        <v>168</v>
      </c>
      <c r="C185" s="21" t="s">
        <v>74</v>
      </c>
      <c r="D185" s="78">
        <v>4</v>
      </c>
      <c r="E185" s="8">
        <v>12</v>
      </c>
      <c r="F185" s="22" t="s">
        <v>17</v>
      </c>
      <c r="G185" s="25">
        <v>83.406337500000006</v>
      </c>
      <c r="H185" s="27">
        <f t="shared" si="61"/>
        <v>333.62535000000003</v>
      </c>
      <c r="I185" s="30"/>
      <c r="J185" s="2"/>
      <c r="K185" s="44">
        <f t="shared" si="62"/>
        <v>0</v>
      </c>
      <c r="L185" s="30"/>
      <c r="M185" s="2"/>
      <c r="N185" s="44">
        <f t="shared" si="63"/>
        <v>0</v>
      </c>
      <c r="O185" s="81"/>
      <c r="P185" s="2"/>
      <c r="Q185" s="44">
        <f t="shared" si="64"/>
        <v>0</v>
      </c>
      <c r="R185" s="30"/>
      <c r="S185" s="2"/>
      <c r="T185" s="44">
        <f t="shared" si="69"/>
        <v>0</v>
      </c>
      <c r="U185" s="30"/>
      <c r="V185" s="2"/>
      <c r="W185" s="44">
        <f t="shared" si="66"/>
        <v>0</v>
      </c>
      <c r="X185" s="30"/>
      <c r="Y185" s="2"/>
      <c r="Z185" s="44">
        <f t="shared" si="67"/>
        <v>0</v>
      </c>
      <c r="AA185" s="30">
        <f t="shared" si="68"/>
        <v>4</v>
      </c>
      <c r="AB185" s="48"/>
      <c r="AC185" s="48"/>
    </row>
    <row r="186" spans="1:29" ht="28.5" x14ac:dyDescent="0.25">
      <c r="A186" s="5" t="s">
        <v>122</v>
      </c>
      <c r="B186" s="19" t="s">
        <v>169</v>
      </c>
      <c r="C186" s="21" t="s">
        <v>74</v>
      </c>
      <c r="D186" s="78">
        <v>4</v>
      </c>
      <c r="E186" s="8">
        <v>12</v>
      </c>
      <c r="F186" s="22" t="s">
        <v>17</v>
      </c>
      <c r="G186" s="25">
        <v>33.362535000000001</v>
      </c>
      <c r="H186" s="27">
        <f>SUM(G186*D186)</f>
        <v>133.45014</v>
      </c>
      <c r="I186" s="30"/>
      <c r="J186" s="2"/>
      <c r="K186" s="44">
        <f>SUM(I186*G186)</f>
        <v>0</v>
      </c>
      <c r="L186" s="30"/>
      <c r="M186" s="2"/>
      <c r="N186" s="44">
        <f>SUM(L186*G186)</f>
        <v>0</v>
      </c>
      <c r="O186" s="81"/>
      <c r="P186" s="2"/>
      <c r="Q186" s="44">
        <f>SUM(O186*G186)</f>
        <v>0</v>
      </c>
      <c r="R186" s="30"/>
      <c r="S186" s="2"/>
      <c r="T186" s="44">
        <f>SUM(R186*G186)</f>
        <v>0</v>
      </c>
      <c r="U186" s="30"/>
      <c r="V186" s="2"/>
      <c r="W186" s="44">
        <f>SUM(U186*G186)</f>
        <v>0</v>
      </c>
      <c r="X186" s="30"/>
      <c r="Y186" s="2"/>
      <c r="Z186" s="44">
        <f>SUM(X186*G186)</f>
        <v>0</v>
      </c>
      <c r="AA186" s="30">
        <f t="shared" si="68"/>
        <v>4</v>
      </c>
      <c r="AB186" s="48"/>
      <c r="AC186" s="48"/>
    </row>
    <row r="187" spans="1:29" x14ac:dyDescent="0.25">
      <c r="A187" s="122" t="s">
        <v>18</v>
      </c>
      <c r="B187" s="122"/>
      <c r="C187" s="122"/>
      <c r="D187" s="122"/>
      <c r="E187" s="122"/>
      <c r="F187" s="122"/>
      <c r="G187" s="122"/>
      <c r="H187" s="13">
        <f>SUM(H171:H186)</f>
        <v>5093.4359767600017</v>
      </c>
      <c r="I187" s="60">
        <f>SUM(I171:I186)</f>
        <v>2</v>
      </c>
      <c r="J187" s="14"/>
      <c r="K187" s="13">
        <f>SUM(K171:K186)</f>
        <v>177.93351999999999</v>
      </c>
      <c r="L187" s="60">
        <f>SUM(L171:L186)</f>
        <v>0</v>
      </c>
      <c r="M187" s="14"/>
      <c r="N187" s="13">
        <f>SUM(N171:N186)</f>
        <v>0</v>
      </c>
      <c r="O187" s="82">
        <f>SUM(O171:O186)</f>
        <v>0</v>
      </c>
      <c r="P187" s="14"/>
      <c r="Q187" s="13">
        <f>SUM(Q171:Q186)</f>
        <v>0</v>
      </c>
      <c r="R187" s="60">
        <f>SUM(R171:R186)</f>
        <v>0</v>
      </c>
      <c r="S187" s="14"/>
      <c r="T187" s="13">
        <f>SUM(T171:T186)</f>
        <v>0</v>
      </c>
      <c r="U187" s="60">
        <f>SUM(U171:U186)</f>
        <v>0</v>
      </c>
      <c r="V187" s="14"/>
      <c r="W187" s="13">
        <f>SUM(W171:W186)</f>
        <v>0</v>
      </c>
      <c r="X187" s="60">
        <f>SUM(X171:X186)</f>
        <v>0</v>
      </c>
      <c r="Y187" s="14"/>
      <c r="Z187" s="13">
        <f>SUM(Z171:Z186)</f>
        <v>0</v>
      </c>
      <c r="AA187" s="13">
        <f>SUM(H187-K187-N187-Q187-T187-W187-Z187)</f>
        <v>4915.5024567600021</v>
      </c>
      <c r="AB187" s="48"/>
      <c r="AC187" s="48"/>
    </row>
    <row r="188" spans="1:29" x14ac:dyDescent="0.25">
      <c r="A188" s="124" t="s">
        <v>137</v>
      </c>
      <c r="B188" s="125"/>
      <c r="C188" s="125"/>
      <c r="D188" s="125"/>
      <c r="E188" s="125"/>
      <c r="F188" s="125"/>
      <c r="G188" s="126"/>
      <c r="H188" s="58">
        <f>SUM(H34+H66+H87+H107+H127+H147+H167+H187)</f>
        <v>170711.37635672002</v>
      </c>
      <c r="I188" s="57"/>
      <c r="J188" s="57"/>
      <c r="K188" s="57"/>
      <c r="L188" s="57"/>
      <c r="M188" s="57"/>
      <c r="N188" s="57"/>
      <c r="O188" s="84"/>
      <c r="P188" s="57"/>
      <c r="Q188" s="57"/>
      <c r="R188" s="62"/>
      <c r="S188" s="57"/>
      <c r="T188" s="57"/>
      <c r="U188" s="57"/>
      <c r="V188" s="57"/>
      <c r="W188" s="57"/>
      <c r="X188" s="57"/>
      <c r="Y188" s="57"/>
      <c r="Z188" s="57"/>
      <c r="AA188" s="58">
        <f>SUM(AA34+AA66+AA87+AA127+AA147+AA167+AA187)</f>
        <v>102427.82001757504</v>
      </c>
    </row>
    <row r="189" spans="1:29" x14ac:dyDescent="0.25">
      <c r="G189" s="87"/>
    </row>
    <row r="190" spans="1:29" x14ac:dyDescent="0.25">
      <c r="G190" s="41">
        <v>108.06</v>
      </c>
      <c r="H190" s="87">
        <f>G190*11.20845/100</f>
        <v>12.11185107</v>
      </c>
      <c r="I190" s="87">
        <f>SUM(G190+H190)</f>
        <v>120.17185107</v>
      </c>
      <c r="L190" s="85"/>
      <c r="O190" s="63"/>
      <c r="R190"/>
      <c r="Y190" s="51"/>
      <c r="Z190" s="51"/>
      <c r="AB190"/>
      <c r="AC190"/>
    </row>
    <row r="191" spans="1:29" x14ac:dyDescent="0.25">
      <c r="G191" s="41">
        <v>108.06</v>
      </c>
      <c r="H191" s="87">
        <f t="shared" ref="H191:H217" si="70">G191*11.20845/100</f>
        <v>12.11185107</v>
      </c>
      <c r="I191" s="87">
        <f t="shared" ref="I191:I217" si="71">SUM(G191+H191)</f>
        <v>120.17185107</v>
      </c>
      <c r="L191" s="85"/>
      <c r="O191" s="63"/>
      <c r="R191"/>
      <c r="Y191" s="51"/>
      <c r="Z191" s="51"/>
      <c r="AB191"/>
      <c r="AC191"/>
    </row>
    <row r="192" spans="1:29" x14ac:dyDescent="0.25">
      <c r="G192" s="41">
        <v>108.06</v>
      </c>
      <c r="H192" s="87">
        <f t="shared" si="70"/>
        <v>12.11185107</v>
      </c>
      <c r="I192" s="87">
        <f t="shared" si="71"/>
        <v>120.17185107</v>
      </c>
      <c r="L192" s="85"/>
      <c r="O192" s="63"/>
      <c r="R192"/>
      <c r="Y192" s="51"/>
      <c r="Z192" s="51"/>
      <c r="AB192"/>
      <c r="AC192"/>
    </row>
    <row r="193" spans="7:29" x14ac:dyDescent="0.25">
      <c r="G193" s="41">
        <v>108.06</v>
      </c>
      <c r="H193" s="87">
        <f t="shared" si="70"/>
        <v>12.11185107</v>
      </c>
      <c r="I193" s="87">
        <f t="shared" si="71"/>
        <v>120.17185107</v>
      </c>
      <c r="L193" s="85"/>
      <c r="O193" s="63"/>
      <c r="R193"/>
      <c r="Y193" s="51"/>
      <c r="Z193" s="51"/>
      <c r="AB193"/>
      <c r="AC193"/>
    </row>
    <row r="194" spans="7:29" x14ac:dyDescent="0.25">
      <c r="G194" s="41">
        <v>108.06</v>
      </c>
      <c r="H194" s="87">
        <f t="shared" si="70"/>
        <v>12.11185107</v>
      </c>
      <c r="I194" s="87">
        <f t="shared" si="71"/>
        <v>120.17185107</v>
      </c>
      <c r="L194" s="85"/>
      <c r="O194" s="63"/>
      <c r="R194"/>
      <c r="Y194" s="51"/>
      <c r="Z194" s="51"/>
      <c r="AB194"/>
      <c r="AC194"/>
    </row>
    <row r="195" spans="7:29" x14ac:dyDescent="0.25">
      <c r="G195" s="41">
        <v>108.06</v>
      </c>
      <c r="H195" s="87">
        <f t="shared" si="70"/>
        <v>12.11185107</v>
      </c>
      <c r="I195" s="87">
        <f t="shared" si="71"/>
        <v>120.17185107</v>
      </c>
      <c r="L195" s="85"/>
      <c r="O195" s="63"/>
      <c r="R195"/>
      <c r="Y195" s="51"/>
      <c r="Z195" s="51"/>
      <c r="AB195"/>
      <c r="AC195"/>
    </row>
    <row r="196" spans="7:29" x14ac:dyDescent="0.25">
      <c r="G196" s="41">
        <v>90</v>
      </c>
      <c r="H196" s="87">
        <f t="shared" si="70"/>
        <v>10.087604999999998</v>
      </c>
      <c r="I196" s="87">
        <f t="shared" si="71"/>
        <v>100.087605</v>
      </c>
      <c r="L196" s="85"/>
      <c r="O196" s="63"/>
      <c r="R196"/>
      <c r="Y196" s="51"/>
      <c r="Z196" s="51"/>
      <c r="AB196"/>
      <c r="AC196"/>
    </row>
    <row r="197" spans="7:29" x14ac:dyDescent="0.25">
      <c r="G197" s="41">
        <v>90</v>
      </c>
      <c r="H197" s="87">
        <f t="shared" si="70"/>
        <v>10.087604999999998</v>
      </c>
      <c r="I197" s="87">
        <f t="shared" si="71"/>
        <v>100.087605</v>
      </c>
      <c r="L197" s="85"/>
      <c r="O197" s="63"/>
      <c r="R197"/>
      <c r="Y197" s="51"/>
      <c r="Z197" s="51"/>
      <c r="AB197"/>
      <c r="AC197"/>
    </row>
    <row r="198" spans="7:29" x14ac:dyDescent="0.25">
      <c r="G198" s="41">
        <v>90</v>
      </c>
      <c r="H198" s="87">
        <f t="shared" si="70"/>
        <v>10.087604999999998</v>
      </c>
      <c r="I198" s="87">
        <f t="shared" si="71"/>
        <v>100.087605</v>
      </c>
      <c r="L198" s="85"/>
      <c r="O198" s="63"/>
      <c r="R198"/>
      <c r="Y198" s="51"/>
      <c r="Z198" s="51"/>
      <c r="AB198"/>
      <c r="AC198"/>
    </row>
    <row r="199" spans="7:29" x14ac:dyDescent="0.25">
      <c r="G199" s="41">
        <v>90</v>
      </c>
      <c r="H199" s="87">
        <f t="shared" si="70"/>
        <v>10.087604999999998</v>
      </c>
      <c r="I199" s="87">
        <f t="shared" si="71"/>
        <v>100.087605</v>
      </c>
      <c r="L199" s="85"/>
      <c r="O199" s="63"/>
      <c r="R199"/>
      <c r="Y199" s="51"/>
      <c r="Z199" s="51"/>
      <c r="AB199"/>
      <c r="AC199"/>
    </row>
    <row r="200" spans="7:29" x14ac:dyDescent="0.25">
      <c r="G200" s="41">
        <v>90</v>
      </c>
      <c r="H200" s="87">
        <f t="shared" si="70"/>
        <v>10.087604999999998</v>
      </c>
      <c r="I200" s="87">
        <f t="shared" si="71"/>
        <v>100.087605</v>
      </c>
      <c r="L200" s="85"/>
      <c r="O200" s="63"/>
      <c r="R200"/>
      <c r="Y200" s="51"/>
      <c r="Z200" s="51"/>
      <c r="AB200"/>
      <c r="AC200"/>
    </row>
    <row r="201" spans="7:29" x14ac:dyDescent="0.25">
      <c r="G201" s="41">
        <v>40</v>
      </c>
      <c r="H201" s="87">
        <f t="shared" si="70"/>
        <v>4.4833799999999995</v>
      </c>
      <c r="I201" s="87">
        <f t="shared" si="71"/>
        <v>44.483379999999997</v>
      </c>
      <c r="L201" s="85"/>
      <c r="O201" s="63"/>
      <c r="R201"/>
      <c r="Y201" s="51"/>
      <c r="Z201" s="51"/>
      <c r="AB201"/>
      <c r="AC201"/>
    </row>
    <row r="202" spans="7:29" x14ac:dyDescent="0.25">
      <c r="G202" s="41">
        <v>40</v>
      </c>
      <c r="H202" s="87">
        <f t="shared" si="70"/>
        <v>4.4833799999999995</v>
      </c>
      <c r="I202" s="87">
        <f t="shared" si="71"/>
        <v>44.483379999999997</v>
      </c>
      <c r="L202" s="85"/>
      <c r="O202" s="63"/>
      <c r="R202"/>
      <c r="Y202" s="51"/>
      <c r="Z202" s="51"/>
      <c r="AB202"/>
      <c r="AC202"/>
    </row>
    <row r="203" spans="7:29" x14ac:dyDescent="0.25">
      <c r="G203" s="41">
        <v>216</v>
      </c>
      <c r="H203" s="87">
        <f t="shared" si="70"/>
        <v>24.210252000000001</v>
      </c>
      <c r="I203" s="87">
        <f t="shared" si="71"/>
        <v>240.210252</v>
      </c>
      <c r="L203" s="85"/>
      <c r="O203" s="63"/>
      <c r="R203"/>
      <c r="Y203" s="51"/>
      <c r="Z203" s="51"/>
      <c r="AB203"/>
      <c r="AC203"/>
    </row>
    <row r="204" spans="7:29" x14ac:dyDescent="0.25">
      <c r="G204" s="41">
        <v>216</v>
      </c>
      <c r="H204" s="87">
        <f t="shared" si="70"/>
        <v>24.210252000000001</v>
      </c>
      <c r="I204" s="87">
        <f t="shared" si="71"/>
        <v>240.210252</v>
      </c>
      <c r="L204" s="85"/>
      <c r="O204" s="63"/>
      <c r="R204"/>
      <c r="Y204" s="51"/>
      <c r="Z204" s="51"/>
      <c r="AB204"/>
      <c r="AC204"/>
    </row>
    <row r="205" spans="7:29" x14ac:dyDescent="0.25">
      <c r="G205" s="41">
        <v>216</v>
      </c>
      <c r="H205" s="87">
        <f t="shared" si="70"/>
        <v>24.210252000000001</v>
      </c>
      <c r="I205" s="87">
        <f t="shared" si="71"/>
        <v>240.210252</v>
      </c>
      <c r="L205" s="85"/>
      <c r="O205" s="63"/>
      <c r="R205"/>
      <c r="Y205" s="51"/>
      <c r="Z205" s="51"/>
      <c r="AB205"/>
      <c r="AC205"/>
    </row>
    <row r="206" spans="7:29" x14ac:dyDescent="0.25">
      <c r="G206" s="41">
        <v>216</v>
      </c>
      <c r="H206" s="87">
        <f t="shared" si="70"/>
        <v>24.210252000000001</v>
      </c>
      <c r="I206" s="87">
        <f t="shared" si="71"/>
        <v>240.210252</v>
      </c>
    </row>
    <row r="207" spans="7:29" x14ac:dyDescent="0.25">
      <c r="G207" s="41">
        <v>216</v>
      </c>
      <c r="H207" s="87">
        <f t="shared" si="70"/>
        <v>24.210252000000001</v>
      </c>
      <c r="I207" s="87">
        <f t="shared" si="71"/>
        <v>240.210252</v>
      </c>
    </row>
    <row r="208" spans="7:29" x14ac:dyDescent="0.25">
      <c r="G208" s="41">
        <v>216</v>
      </c>
      <c r="H208" s="87">
        <f t="shared" si="70"/>
        <v>24.210252000000001</v>
      </c>
      <c r="I208" s="87">
        <f t="shared" si="71"/>
        <v>240.210252</v>
      </c>
    </row>
    <row r="209" spans="7:9" x14ac:dyDescent="0.25">
      <c r="G209" s="41">
        <v>216</v>
      </c>
      <c r="H209" s="87">
        <f t="shared" si="70"/>
        <v>24.210252000000001</v>
      </c>
      <c r="I209" s="87">
        <f t="shared" si="71"/>
        <v>240.210252</v>
      </c>
    </row>
    <row r="210" spans="7:9" x14ac:dyDescent="0.25">
      <c r="G210" s="41">
        <v>216</v>
      </c>
      <c r="H210" s="87">
        <f t="shared" si="70"/>
        <v>24.210252000000001</v>
      </c>
      <c r="I210" s="87">
        <f t="shared" si="71"/>
        <v>240.210252</v>
      </c>
    </row>
    <row r="211" spans="7:9" x14ac:dyDescent="0.25">
      <c r="G211" s="41">
        <v>216</v>
      </c>
      <c r="H211" s="87">
        <f t="shared" si="70"/>
        <v>24.210252000000001</v>
      </c>
      <c r="I211" s="87">
        <f t="shared" si="71"/>
        <v>240.210252</v>
      </c>
    </row>
    <row r="212" spans="7:9" x14ac:dyDescent="0.25">
      <c r="G212" s="41">
        <v>216</v>
      </c>
      <c r="H212" s="87">
        <f t="shared" si="70"/>
        <v>24.210252000000001</v>
      </c>
      <c r="I212" s="87">
        <f t="shared" si="71"/>
        <v>240.210252</v>
      </c>
    </row>
    <row r="213" spans="7:9" x14ac:dyDescent="0.25">
      <c r="G213" s="41">
        <v>216</v>
      </c>
      <c r="H213" s="87">
        <f t="shared" si="70"/>
        <v>24.210252000000001</v>
      </c>
      <c r="I213" s="87">
        <f t="shared" si="71"/>
        <v>240.210252</v>
      </c>
    </row>
    <row r="214" spans="7:9" x14ac:dyDescent="0.25">
      <c r="G214" s="41">
        <v>216</v>
      </c>
      <c r="H214" s="87">
        <f t="shared" si="70"/>
        <v>24.210252000000001</v>
      </c>
      <c r="I214" s="87">
        <f t="shared" si="71"/>
        <v>240.210252</v>
      </c>
    </row>
    <row r="215" spans="7:9" x14ac:dyDescent="0.25">
      <c r="G215" s="41">
        <v>22.58</v>
      </c>
      <c r="H215" s="87">
        <f t="shared" si="70"/>
        <v>2.5308680099999994</v>
      </c>
      <c r="I215" s="87">
        <f t="shared" si="71"/>
        <v>25.110868009999997</v>
      </c>
    </row>
    <row r="216" spans="7:9" x14ac:dyDescent="0.25">
      <c r="G216" s="41">
        <v>40.020000000000003</v>
      </c>
      <c r="H216" s="87">
        <f t="shared" si="70"/>
        <v>4.4856216899999994</v>
      </c>
      <c r="I216" s="87">
        <f t="shared" si="71"/>
        <v>44.505621690000005</v>
      </c>
    </row>
    <row r="217" spans="7:9" x14ac:dyDescent="0.25">
      <c r="G217" s="41">
        <v>40.020000000000003</v>
      </c>
      <c r="H217" s="87">
        <f t="shared" si="70"/>
        <v>4.4856216899999994</v>
      </c>
      <c r="I217" s="87">
        <f t="shared" si="71"/>
        <v>44.505621690000005</v>
      </c>
    </row>
    <row r="234" spans="7:7" x14ac:dyDescent="0.25">
      <c r="G234" s="87"/>
    </row>
    <row r="235" spans="7:7" x14ac:dyDescent="0.25">
      <c r="G235" s="87"/>
    </row>
  </sheetData>
  <mergeCells count="131">
    <mergeCell ref="I168:K168"/>
    <mergeCell ref="I169:K169"/>
    <mergeCell ref="L168:N168"/>
    <mergeCell ref="L169:N169"/>
    <mergeCell ref="A188:G188"/>
    <mergeCell ref="R168:T168"/>
    <mergeCell ref="R169:T169"/>
    <mergeCell ref="U168:W168"/>
    <mergeCell ref="U169:W169"/>
    <mergeCell ref="O168:Q168"/>
    <mergeCell ref="O169:Q169"/>
    <mergeCell ref="A168:H168"/>
    <mergeCell ref="A169:H169"/>
    <mergeCell ref="A187:G187"/>
    <mergeCell ref="O149:Q149"/>
    <mergeCell ref="R128:T128"/>
    <mergeCell ref="R129:T129"/>
    <mergeCell ref="U128:W128"/>
    <mergeCell ref="U129:W129"/>
    <mergeCell ref="R149:T149"/>
    <mergeCell ref="U148:W148"/>
    <mergeCell ref="U149:W149"/>
    <mergeCell ref="I149:K149"/>
    <mergeCell ref="L149:N149"/>
    <mergeCell ref="I148:K148"/>
    <mergeCell ref="R148:T148"/>
    <mergeCell ref="I128:K128"/>
    <mergeCell ref="I129:K129"/>
    <mergeCell ref="L128:N128"/>
    <mergeCell ref="L129:N129"/>
    <mergeCell ref="O128:Q128"/>
    <mergeCell ref="O129:Q129"/>
    <mergeCell ref="O148:Q148"/>
    <mergeCell ref="L148:N148"/>
    <mergeCell ref="A167:G167"/>
    <mergeCell ref="A149:H149"/>
    <mergeCell ref="A129:H129"/>
    <mergeCell ref="A147:G147"/>
    <mergeCell ref="A148:H148"/>
    <mergeCell ref="O4:Q4"/>
    <mergeCell ref="O3:Q3"/>
    <mergeCell ref="R4:T4"/>
    <mergeCell ref="R3:T3"/>
    <mergeCell ref="L67:N67"/>
    <mergeCell ref="L68:N68"/>
    <mergeCell ref="O67:Q67"/>
    <mergeCell ref="O68:Q68"/>
    <mergeCell ref="R67:T67"/>
    <mergeCell ref="R68:T68"/>
    <mergeCell ref="L36:N36"/>
    <mergeCell ref="L35:N35"/>
    <mergeCell ref="O36:Q36"/>
    <mergeCell ref="O35:Q35"/>
    <mergeCell ref="R36:T36"/>
    <mergeCell ref="R35:T35"/>
    <mergeCell ref="I108:K108"/>
    <mergeCell ref="I109:K109"/>
    <mergeCell ref="L108:N108"/>
    <mergeCell ref="A128:H128"/>
    <mergeCell ref="B67:H67"/>
    <mergeCell ref="I67:K67"/>
    <mergeCell ref="AB67:AC67"/>
    <mergeCell ref="B68:H68"/>
    <mergeCell ref="I68:K68"/>
    <mergeCell ref="AB68:AC68"/>
    <mergeCell ref="A69:H69"/>
    <mergeCell ref="A87:G87"/>
    <mergeCell ref="A109:H109"/>
    <mergeCell ref="A108:H108"/>
    <mergeCell ref="A127:G127"/>
    <mergeCell ref="U67:W67"/>
    <mergeCell ref="U68:W68"/>
    <mergeCell ref="L109:N109"/>
    <mergeCell ref="O108:Q108"/>
    <mergeCell ref="O109:Q109"/>
    <mergeCell ref="R108:T108"/>
    <mergeCell ref="R109:T109"/>
    <mergeCell ref="U108:W108"/>
    <mergeCell ref="U109:W109"/>
    <mergeCell ref="AA108:AA109"/>
    <mergeCell ref="A89:H89"/>
    <mergeCell ref="A107:G107"/>
    <mergeCell ref="A2:AA2"/>
    <mergeCell ref="A1:AA1"/>
    <mergeCell ref="A66:G66"/>
    <mergeCell ref="AB35:AC35"/>
    <mergeCell ref="AB36:AC36"/>
    <mergeCell ref="B4:H4"/>
    <mergeCell ref="B3:H3"/>
    <mergeCell ref="A34:G34"/>
    <mergeCell ref="I3:K3"/>
    <mergeCell ref="I4:K4"/>
    <mergeCell ref="AB3:AC3"/>
    <mergeCell ref="AB4:AC4"/>
    <mergeCell ref="B35:H35"/>
    <mergeCell ref="I35:K35"/>
    <mergeCell ref="B36:H36"/>
    <mergeCell ref="I36:K36"/>
    <mergeCell ref="L4:N4"/>
    <mergeCell ref="L3:N3"/>
    <mergeCell ref="U4:W4"/>
    <mergeCell ref="U3:W3"/>
    <mergeCell ref="U36:W36"/>
    <mergeCell ref="U35:W35"/>
    <mergeCell ref="X3:Z3"/>
    <mergeCell ref="X4:Z4"/>
    <mergeCell ref="X149:Z149"/>
    <mergeCell ref="X168:Z168"/>
    <mergeCell ref="X169:Z169"/>
    <mergeCell ref="X35:Z35"/>
    <mergeCell ref="X36:Z36"/>
    <mergeCell ref="X67:Z67"/>
    <mergeCell ref="X68:Z68"/>
    <mergeCell ref="X108:Z108"/>
    <mergeCell ref="X109:Z109"/>
    <mergeCell ref="X128:Z128"/>
    <mergeCell ref="X129:Z129"/>
    <mergeCell ref="X148:Z148"/>
    <mergeCell ref="A88:H88"/>
    <mergeCell ref="I88:K88"/>
    <mergeCell ref="L88:N88"/>
    <mergeCell ref="O88:Q88"/>
    <mergeCell ref="R88:T88"/>
    <mergeCell ref="U88:W88"/>
    <mergeCell ref="X88:Z88"/>
    <mergeCell ref="I89:K89"/>
    <mergeCell ref="L89:N89"/>
    <mergeCell ref="O89:Q89"/>
    <mergeCell ref="R89:T89"/>
    <mergeCell ref="U89:W89"/>
    <mergeCell ref="X89:Z89"/>
  </mergeCells>
  <pageMargins left="0.511811024" right="0.511811024" top="0.78740157499999996" bottom="0.78740157499999996" header="0.31496062000000002" footer="0.31496062000000002"/>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Plan1</vt:lpstr>
      <vt:lpstr>Plan2</vt:lpstr>
      <vt:lpstr>Plan3</vt:lpstr>
      <vt:lpstr>Plan1!Area_de_impressao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Raiana Neves</dc:creator>
  <cp:lastModifiedBy>Gabriel Santos Salcedo</cp:lastModifiedBy>
  <cp:lastPrinted>2020-07-10T15:41:42Z</cp:lastPrinted>
  <dcterms:created xsi:type="dcterms:W3CDTF">2020-04-15T19:11:57Z</dcterms:created>
  <dcterms:modified xsi:type="dcterms:W3CDTF">2022-11-28T10:58:35Z</dcterms:modified>
</cp:coreProperties>
</file>